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e13014\Desktop\oioioi\"/>
    </mc:Choice>
  </mc:AlternateContent>
  <bookViews>
    <workbookView xWindow="0" yWindow="0" windowWidth="28800" windowHeight="12330" tabRatio="576" firstSheet="1" activeTab="1"/>
  </bookViews>
  <sheets>
    <sheet name="Exemplo" sheetId="21" r:id="rId1"/>
    <sheet name="Formulário para utilização" sheetId="23" r:id="rId2"/>
  </sheets>
  <definedNames>
    <definedName name="_xlnm.Print_Area" localSheetId="0">Exemplo!$B$2:$Q$61</definedName>
    <definedName name="_xlnm.Print_Area" localSheetId="1">'Formulário para utilização'!$A$2:$P$85</definedName>
  </definedNames>
  <calcPr calcId="162913"/>
</workbook>
</file>

<file path=xl/calcChain.xml><?xml version="1.0" encoding="utf-8"?>
<calcChain xmlns="http://schemas.openxmlformats.org/spreadsheetml/2006/main">
  <c r="H35" i="23" l="1"/>
  <c r="I63" i="23"/>
  <c r="I67" i="23"/>
  <c r="I71" i="23"/>
  <c r="I75" i="23"/>
  <c r="B78" i="23"/>
  <c r="B79" i="23"/>
  <c r="H63" i="23"/>
  <c r="H67" i="23"/>
  <c r="H71" i="23"/>
  <c r="H75" i="23"/>
  <c r="J42" i="23"/>
  <c r="K42" i="23"/>
  <c r="L42" i="23"/>
  <c r="M42" i="23"/>
  <c r="N42" i="23"/>
  <c r="O42" i="23"/>
  <c r="J43" i="23"/>
  <c r="K43" i="23"/>
  <c r="L43" i="23"/>
  <c r="M43" i="23"/>
  <c r="J68" i="23" s="1"/>
  <c r="N43" i="23"/>
  <c r="O43" i="23"/>
  <c r="J44" i="23"/>
  <c r="K44" i="23"/>
  <c r="J69" i="23" s="1"/>
  <c r="L44" i="23"/>
  <c r="M44" i="23"/>
  <c r="N44" i="23"/>
  <c r="O44" i="23"/>
  <c r="J45" i="23"/>
  <c r="K45" i="23"/>
  <c r="L45" i="23"/>
  <c r="M45" i="23"/>
  <c r="N45" i="23"/>
  <c r="O45" i="23"/>
  <c r="J46" i="23"/>
  <c r="K46" i="23"/>
  <c r="L46" i="23"/>
  <c r="M46" i="23"/>
  <c r="N46" i="23"/>
  <c r="O46" i="23"/>
  <c r="J47" i="23"/>
  <c r="K47" i="23"/>
  <c r="L47" i="23"/>
  <c r="M47" i="23"/>
  <c r="N47" i="23"/>
  <c r="O47" i="23"/>
  <c r="J48" i="23"/>
  <c r="K48" i="23"/>
  <c r="L48" i="23"/>
  <c r="M48" i="23"/>
  <c r="N48" i="23"/>
  <c r="O48" i="23"/>
  <c r="J49" i="23"/>
  <c r="K49" i="23"/>
  <c r="L49" i="23"/>
  <c r="M49" i="23"/>
  <c r="N49" i="23"/>
  <c r="O49" i="23"/>
  <c r="J50" i="23"/>
  <c r="K50" i="23"/>
  <c r="L50" i="23"/>
  <c r="M50" i="23"/>
  <c r="N50" i="23"/>
  <c r="O50" i="23"/>
  <c r="J51" i="23"/>
  <c r="K51" i="23"/>
  <c r="L51" i="23"/>
  <c r="M51" i="23"/>
  <c r="N51" i="23"/>
  <c r="O51" i="23"/>
  <c r="H41" i="23"/>
  <c r="H66" i="23" s="1"/>
  <c r="H42" i="23"/>
  <c r="H43" i="23"/>
  <c r="H68" i="23" s="1"/>
  <c r="H44" i="23"/>
  <c r="H69" i="23" s="1"/>
  <c r="H45" i="23"/>
  <c r="H70" i="23" s="1"/>
  <c r="H46" i="23"/>
  <c r="H47" i="23"/>
  <c r="H72" i="23" s="1"/>
  <c r="H48" i="23"/>
  <c r="H73" i="23" s="1"/>
  <c r="H49" i="23"/>
  <c r="H74" i="23" s="1"/>
  <c r="H50" i="23"/>
  <c r="G41" i="23"/>
  <c r="G42" i="23"/>
  <c r="G43" i="23"/>
  <c r="G44" i="23"/>
  <c r="G45" i="23"/>
  <c r="G46" i="23"/>
  <c r="G47" i="23"/>
  <c r="G48" i="23"/>
  <c r="G49" i="23"/>
  <c r="G50" i="23"/>
  <c r="F41" i="23"/>
  <c r="I66" i="23" s="1"/>
  <c r="F42" i="23"/>
  <c r="F43" i="23"/>
  <c r="I68" i="23" s="1"/>
  <c r="F44" i="23"/>
  <c r="I69" i="23" s="1"/>
  <c r="F45" i="23"/>
  <c r="I70" i="23" s="1"/>
  <c r="F46" i="23"/>
  <c r="F47" i="23"/>
  <c r="I72" i="23" s="1"/>
  <c r="F48" i="23"/>
  <c r="I73" i="23" s="1"/>
  <c r="F49" i="23"/>
  <c r="I74" i="23" s="1"/>
  <c r="F50" i="23"/>
  <c r="F38" i="23"/>
  <c r="H38" i="23" s="1"/>
  <c r="G38" i="23"/>
  <c r="J38" i="23"/>
  <c r="K38" i="23"/>
  <c r="J63" i="23" s="1"/>
  <c r="L38" i="23"/>
  <c r="M38" i="23"/>
  <c r="N38" i="23"/>
  <c r="O38" i="23"/>
  <c r="F39" i="23"/>
  <c r="H39" i="23" s="1"/>
  <c r="H64" i="23" s="1"/>
  <c r="G39" i="23"/>
  <c r="J39" i="23"/>
  <c r="K39" i="23"/>
  <c r="L39" i="23"/>
  <c r="M39" i="23"/>
  <c r="N39" i="23"/>
  <c r="O39" i="23"/>
  <c r="F40" i="23"/>
  <c r="H40" i="23" s="1"/>
  <c r="H65" i="23" s="1"/>
  <c r="G40" i="23"/>
  <c r="J40" i="23"/>
  <c r="K40" i="23"/>
  <c r="J65" i="23" s="1"/>
  <c r="L40" i="23"/>
  <c r="M40" i="23"/>
  <c r="N40" i="23"/>
  <c r="O40" i="23"/>
  <c r="J41" i="23"/>
  <c r="K41" i="23"/>
  <c r="L41" i="23"/>
  <c r="M41" i="23"/>
  <c r="J66" i="23" s="1"/>
  <c r="N41" i="23"/>
  <c r="O41" i="23"/>
  <c r="C57" i="23"/>
  <c r="C56" i="23"/>
  <c r="C55" i="23"/>
  <c r="C54" i="23"/>
  <c r="C53" i="23"/>
  <c r="C45" i="23"/>
  <c r="B46" i="23"/>
  <c r="B47" i="23"/>
  <c r="B48" i="23"/>
  <c r="B49" i="23"/>
  <c r="B50" i="23"/>
  <c r="B36" i="23"/>
  <c r="B37" i="23"/>
  <c r="B38" i="23"/>
  <c r="B39" i="23"/>
  <c r="B40" i="23"/>
  <c r="B41" i="23"/>
  <c r="B42" i="23"/>
  <c r="B43" i="23"/>
  <c r="B44" i="23"/>
  <c r="B45" i="23"/>
  <c r="C43" i="23"/>
  <c r="C44" i="23"/>
  <c r="C42" i="23"/>
  <c r="C38" i="23"/>
  <c r="C39" i="23"/>
  <c r="C40" i="23"/>
  <c r="C41" i="23"/>
  <c r="C37" i="23"/>
  <c r="C36" i="23"/>
  <c r="J64" i="23"/>
  <c r="B75" i="23"/>
  <c r="B72" i="23"/>
  <c r="B73" i="23"/>
  <c r="B74" i="23"/>
  <c r="B70" i="23"/>
  <c r="B71" i="23"/>
  <c r="B68" i="23"/>
  <c r="B69" i="23"/>
  <c r="B67" i="23"/>
  <c r="B64" i="23"/>
  <c r="B65" i="23"/>
  <c r="B66" i="23"/>
  <c r="B62" i="23"/>
  <c r="B63" i="23"/>
  <c r="B61" i="23"/>
  <c r="E38" i="23"/>
  <c r="E39" i="23"/>
  <c r="E40" i="23"/>
  <c r="E41" i="23"/>
  <c r="E42" i="23"/>
  <c r="E43" i="23"/>
  <c r="E44" i="23"/>
  <c r="E45" i="23"/>
  <c r="I65" i="23" l="1"/>
  <c r="I64" i="23"/>
  <c r="L64" i="23" s="1"/>
  <c r="O64" i="23" s="1"/>
  <c r="L66" i="23"/>
  <c r="O66" i="23" s="1"/>
  <c r="L63" i="23"/>
  <c r="O63" i="23" s="1"/>
  <c r="L69" i="23"/>
  <c r="O69" i="23" s="1"/>
  <c r="L65" i="23"/>
  <c r="O65" i="23" s="1"/>
  <c r="J67" i="23"/>
  <c r="L67" i="23" s="1"/>
  <c r="O67" i="23" s="1"/>
  <c r="L68" i="23"/>
  <c r="O68" i="23" s="1"/>
  <c r="H16" i="23"/>
  <c r="H17" i="23"/>
  <c r="H18" i="23"/>
  <c r="H19" i="23"/>
  <c r="H20" i="23"/>
  <c r="H21" i="23"/>
  <c r="H22" i="23"/>
  <c r="H23" i="23"/>
  <c r="G18" i="21" l="1"/>
  <c r="J44" i="21" l="1"/>
  <c r="N82" i="23" l="1"/>
  <c r="B82" i="23"/>
  <c r="N81" i="23"/>
  <c r="B81" i="23"/>
  <c r="N80" i="23"/>
  <c r="B80" i="23"/>
  <c r="N79" i="23"/>
  <c r="N78" i="23"/>
  <c r="N77" i="23"/>
  <c r="B77" i="23"/>
  <c r="N76" i="23"/>
  <c r="B76" i="23"/>
  <c r="N75" i="23"/>
  <c r="N74" i="23"/>
  <c r="N73" i="23"/>
  <c r="N72" i="23"/>
  <c r="N71" i="23"/>
  <c r="N70" i="23"/>
  <c r="N61" i="23"/>
  <c r="N60" i="23"/>
  <c r="B60" i="23"/>
  <c r="O57" i="23"/>
  <c r="N57" i="23"/>
  <c r="M57" i="23"/>
  <c r="L57" i="23"/>
  <c r="K57" i="23"/>
  <c r="J57" i="23"/>
  <c r="H57" i="23"/>
  <c r="H82" i="23" s="1"/>
  <c r="G57" i="23"/>
  <c r="F57" i="23"/>
  <c r="I82" i="23" s="1"/>
  <c r="E57" i="23"/>
  <c r="B57" i="23"/>
  <c r="O56" i="23"/>
  <c r="N56" i="23"/>
  <c r="M56" i="23"/>
  <c r="L56" i="23"/>
  <c r="K56" i="23"/>
  <c r="J56" i="23"/>
  <c r="G56" i="23"/>
  <c r="H56" i="23" s="1"/>
  <c r="H81" i="23" s="1"/>
  <c r="F56" i="23"/>
  <c r="I81" i="23" s="1"/>
  <c r="E56" i="23"/>
  <c r="B56" i="23"/>
  <c r="O55" i="23"/>
  <c r="N55" i="23"/>
  <c r="M55" i="23"/>
  <c r="L55" i="23"/>
  <c r="K55" i="23"/>
  <c r="J55" i="23"/>
  <c r="H55" i="23"/>
  <c r="H80" i="23" s="1"/>
  <c r="G55" i="23"/>
  <c r="F55" i="23"/>
  <c r="I80" i="23" s="1"/>
  <c r="E55" i="23"/>
  <c r="B55" i="23"/>
  <c r="O54" i="23"/>
  <c r="N54" i="23"/>
  <c r="M54" i="23"/>
  <c r="L54" i="23"/>
  <c r="K54" i="23"/>
  <c r="J54" i="23"/>
  <c r="G54" i="23"/>
  <c r="H54" i="23" s="1"/>
  <c r="H79" i="23" s="1"/>
  <c r="F54" i="23"/>
  <c r="I79" i="23" s="1"/>
  <c r="E54" i="23"/>
  <c r="B54" i="23"/>
  <c r="O53" i="23"/>
  <c r="N53" i="23"/>
  <c r="M53" i="23"/>
  <c r="L53" i="23"/>
  <c r="K53" i="23"/>
  <c r="J53" i="23"/>
  <c r="H53" i="23"/>
  <c r="H78" i="23" s="1"/>
  <c r="G53" i="23"/>
  <c r="F53" i="23"/>
  <c r="I78" i="23" s="1"/>
  <c r="E53" i="23"/>
  <c r="B53" i="23"/>
  <c r="O52" i="23"/>
  <c r="N52" i="23"/>
  <c r="M52" i="23"/>
  <c r="L52" i="23"/>
  <c r="K52" i="23"/>
  <c r="J52" i="23"/>
  <c r="J77" i="23" s="1"/>
  <c r="G52" i="23"/>
  <c r="H52" i="23" s="1"/>
  <c r="H77" i="23" s="1"/>
  <c r="F52" i="23"/>
  <c r="I77" i="23" s="1"/>
  <c r="E52" i="23"/>
  <c r="C52" i="23"/>
  <c r="B52" i="23"/>
  <c r="J76" i="23"/>
  <c r="H51" i="23"/>
  <c r="H76" i="23" s="1"/>
  <c r="G51" i="23"/>
  <c r="F51" i="23"/>
  <c r="I76" i="23" s="1"/>
  <c r="E51" i="23"/>
  <c r="C51" i="23"/>
  <c r="B51" i="23"/>
  <c r="J75" i="23"/>
  <c r="E50" i="23"/>
  <c r="C50" i="23"/>
  <c r="J74" i="23"/>
  <c r="E49" i="23"/>
  <c r="C49" i="23"/>
  <c r="E48" i="23"/>
  <c r="C48" i="23"/>
  <c r="E47" i="23"/>
  <c r="C47" i="23"/>
  <c r="E46" i="23"/>
  <c r="C46" i="23"/>
  <c r="O37" i="23"/>
  <c r="N37" i="23"/>
  <c r="M37" i="23"/>
  <c r="L37" i="23"/>
  <c r="K37" i="23"/>
  <c r="J37" i="23"/>
  <c r="G37" i="23"/>
  <c r="F37" i="23"/>
  <c r="I62" i="23" s="1"/>
  <c r="E37" i="23"/>
  <c r="O36" i="23"/>
  <c r="N36" i="23"/>
  <c r="M36" i="23"/>
  <c r="L36" i="23"/>
  <c r="K36" i="23"/>
  <c r="J36" i="23"/>
  <c r="G36" i="23"/>
  <c r="F36" i="23"/>
  <c r="I61" i="23" s="1"/>
  <c r="E36" i="23"/>
  <c r="O35" i="23"/>
  <c r="N35" i="23"/>
  <c r="M35" i="23"/>
  <c r="L35" i="23"/>
  <c r="K35" i="23"/>
  <c r="J35" i="23"/>
  <c r="G35" i="23"/>
  <c r="F35" i="23"/>
  <c r="I60" i="23" s="1"/>
  <c r="E35" i="23"/>
  <c r="C35" i="23"/>
  <c r="B35" i="23"/>
  <c r="H32" i="23"/>
  <c r="H31" i="23"/>
  <c r="H30" i="23"/>
  <c r="H29" i="23"/>
  <c r="H28" i="23"/>
  <c r="H27" i="23"/>
  <c r="H26" i="23"/>
  <c r="H25" i="23"/>
  <c r="H24" i="23"/>
  <c r="H15" i="23"/>
  <c r="H14" i="23"/>
  <c r="H13" i="23"/>
  <c r="H12" i="23"/>
  <c r="H11" i="23"/>
  <c r="H10" i="23"/>
  <c r="J61" i="23" l="1"/>
  <c r="J79" i="23"/>
  <c r="L79" i="23" s="1"/>
  <c r="O79" i="23" s="1"/>
  <c r="J82" i="23"/>
  <c r="J81" i="23"/>
  <c r="J78" i="23"/>
  <c r="L78" i="23" s="1"/>
  <c r="O78" i="23" s="1"/>
  <c r="J80" i="23"/>
  <c r="L80" i="23" s="1"/>
  <c r="O80" i="23" s="1"/>
  <c r="I31" i="23"/>
  <c r="H60" i="23"/>
  <c r="J70" i="23"/>
  <c r="J62" i="23"/>
  <c r="J60" i="23"/>
  <c r="J71" i="23"/>
  <c r="J73" i="23"/>
  <c r="J72" i="23"/>
  <c r="L72" i="23" s="1"/>
  <c r="O72" i="23" s="1"/>
  <c r="L75" i="23"/>
  <c r="O75" i="23" s="1"/>
  <c r="L81" i="23"/>
  <c r="O81" i="23" s="1"/>
  <c r="N3" i="23"/>
  <c r="I29" i="23" s="1"/>
  <c r="L76" i="23"/>
  <c r="L82" i="23"/>
  <c r="O82" i="23" s="1"/>
  <c r="H36" i="23"/>
  <c r="H61" i="23" s="1"/>
  <c r="I57" i="23"/>
  <c r="L77" i="23"/>
  <c r="O77" i="23" s="1"/>
  <c r="H37" i="23"/>
  <c r="H62" i="23" s="1"/>
  <c r="I53" i="23"/>
  <c r="L62" i="23" l="1"/>
  <c r="O62" i="23" s="1"/>
  <c r="L61" i="23"/>
  <c r="L60" i="23"/>
  <c r="I30" i="23"/>
  <c r="I27" i="23"/>
  <c r="I52" i="23"/>
  <c r="I56" i="23"/>
  <c r="I28" i="23"/>
  <c r="I24" i="23"/>
  <c r="I44" i="23"/>
  <c r="I43" i="23"/>
  <c r="I47" i="23"/>
  <c r="I51" i="23"/>
  <c r="I49" i="23"/>
  <c r="I42" i="23"/>
  <c r="I46" i="23"/>
  <c r="I50" i="23"/>
  <c r="I45" i="23"/>
  <c r="I48" i="23"/>
  <c r="I54" i="23"/>
  <c r="I55" i="23"/>
  <c r="I32" i="23"/>
  <c r="I26" i="23"/>
  <c r="I16" i="23"/>
  <c r="I39" i="23"/>
  <c r="I38" i="23"/>
  <c r="I41" i="23"/>
  <c r="I40" i="23"/>
  <c r="I20" i="23"/>
  <c r="I18" i="23"/>
  <c r="I23" i="23"/>
  <c r="I21" i="23"/>
  <c r="I19" i="23"/>
  <c r="I17" i="23"/>
  <c r="I22" i="23"/>
  <c r="I25" i="23"/>
  <c r="O76" i="23"/>
  <c r="O84" i="23" s="1"/>
  <c r="L84" i="23"/>
  <c r="L73" i="23"/>
  <c r="O73" i="23" s="1"/>
  <c r="L74" i="23"/>
  <c r="O74" i="23" s="1"/>
  <c r="O61" i="23"/>
  <c r="L70" i="23"/>
  <c r="O70" i="23" s="1"/>
  <c r="L71" i="23"/>
  <c r="O71" i="23" s="1"/>
  <c r="I35" i="23"/>
  <c r="I15" i="23"/>
  <c r="I13" i="23"/>
  <c r="I10" i="23"/>
  <c r="O60" i="23"/>
  <c r="I36" i="23"/>
  <c r="I12" i="23"/>
  <c r="I11" i="23"/>
  <c r="I14" i="23"/>
  <c r="I37" i="23"/>
  <c r="L83" i="23" l="1"/>
  <c r="L85" i="23" s="1"/>
  <c r="O83" i="23"/>
  <c r="O85" i="23" s="1"/>
  <c r="J45" i="21" l="1"/>
  <c r="K58" i="21"/>
  <c r="K57" i="21"/>
  <c r="K56" i="21"/>
  <c r="K55" i="21"/>
  <c r="K54" i="21"/>
  <c r="K51" i="21"/>
  <c r="I17" i="21"/>
  <c r="J17" i="21"/>
  <c r="O49" i="21" l="1"/>
  <c r="O50" i="21"/>
  <c r="O51" i="21"/>
  <c r="L36" i="21"/>
  <c r="L37" i="21"/>
  <c r="L38" i="21"/>
  <c r="L39" i="21"/>
  <c r="L40" i="21"/>
  <c r="L41" i="21"/>
  <c r="I16" i="21"/>
  <c r="I15" i="21"/>
  <c r="I14" i="21"/>
  <c r="I13" i="21"/>
  <c r="I12" i="21"/>
  <c r="H11" i="21"/>
  <c r="I11" i="21" s="1"/>
  <c r="I10" i="21"/>
  <c r="O58" i="21"/>
  <c r="C58" i="21"/>
  <c r="O57" i="21"/>
  <c r="C57" i="21"/>
  <c r="O56" i="21"/>
  <c r="C56" i="21"/>
  <c r="O55" i="21"/>
  <c r="O54" i="21"/>
  <c r="O53" i="21"/>
  <c r="C53" i="21"/>
  <c r="O52" i="21"/>
  <c r="C52" i="21"/>
  <c r="C51" i="21"/>
  <c r="C50" i="21"/>
  <c r="C49" i="21"/>
  <c r="O48" i="21"/>
  <c r="C48" i="21"/>
  <c r="O47" i="21"/>
  <c r="C47" i="21"/>
  <c r="O46" i="21"/>
  <c r="C46" i="21"/>
  <c r="O45" i="21"/>
  <c r="C45" i="21"/>
  <c r="O44" i="21"/>
  <c r="C44" i="21"/>
  <c r="P41" i="21"/>
  <c r="O41" i="21"/>
  <c r="N41" i="21"/>
  <c r="M41" i="21"/>
  <c r="K41" i="21"/>
  <c r="I41" i="21"/>
  <c r="I58" i="21" s="1"/>
  <c r="H41" i="21"/>
  <c r="G41" i="21"/>
  <c r="J41" i="21" s="1"/>
  <c r="F41" i="21"/>
  <c r="D41" i="21"/>
  <c r="C41" i="21"/>
  <c r="P40" i="21"/>
  <c r="O40" i="21"/>
  <c r="N40" i="21"/>
  <c r="M40" i="21"/>
  <c r="K40" i="21"/>
  <c r="J40" i="21"/>
  <c r="I40" i="21"/>
  <c r="I57" i="21" s="1"/>
  <c r="H40" i="21"/>
  <c r="G40" i="21"/>
  <c r="F40" i="21"/>
  <c r="D40" i="21"/>
  <c r="C40" i="21"/>
  <c r="P39" i="21"/>
  <c r="O39" i="21"/>
  <c r="N39" i="21"/>
  <c r="M39" i="21"/>
  <c r="K39" i="21"/>
  <c r="I39" i="21"/>
  <c r="I56" i="21" s="1"/>
  <c r="H39" i="21"/>
  <c r="G39" i="21"/>
  <c r="F39" i="21"/>
  <c r="D39" i="21"/>
  <c r="C39" i="21"/>
  <c r="P38" i="21"/>
  <c r="O38" i="21"/>
  <c r="N38" i="21"/>
  <c r="M38" i="21"/>
  <c r="K38" i="21"/>
  <c r="I38" i="21"/>
  <c r="I55" i="21" s="1"/>
  <c r="H38" i="21"/>
  <c r="G38" i="21"/>
  <c r="J38" i="21" s="1"/>
  <c r="F38" i="21"/>
  <c r="C38" i="21"/>
  <c r="P37" i="21"/>
  <c r="O37" i="21"/>
  <c r="N37" i="21"/>
  <c r="M37" i="21"/>
  <c r="K37" i="21"/>
  <c r="I37" i="21"/>
  <c r="I54" i="21" s="1"/>
  <c r="H37" i="21"/>
  <c r="G37" i="21"/>
  <c r="J54" i="21" s="1"/>
  <c r="F37" i="21"/>
  <c r="C37" i="21"/>
  <c r="P36" i="21"/>
  <c r="O36" i="21"/>
  <c r="N36" i="21"/>
  <c r="M36" i="21"/>
  <c r="K36" i="21"/>
  <c r="H36" i="21"/>
  <c r="I36" i="21" s="1"/>
  <c r="G36" i="21"/>
  <c r="J53" i="21" s="1"/>
  <c r="F36" i="21"/>
  <c r="D36" i="21"/>
  <c r="C36" i="21"/>
  <c r="P35" i="21"/>
  <c r="O35" i="21"/>
  <c r="N35" i="21"/>
  <c r="M35" i="21"/>
  <c r="L35" i="21"/>
  <c r="K35" i="21"/>
  <c r="H35" i="21"/>
  <c r="G35" i="21"/>
  <c r="F35" i="21"/>
  <c r="D35" i="21"/>
  <c r="C35" i="21"/>
  <c r="P34" i="21"/>
  <c r="O34" i="21"/>
  <c r="N34" i="21"/>
  <c r="M34" i="21"/>
  <c r="L34" i="21"/>
  <c r="K34" i="21"/>
  <c r="I34" i="21"/>
  <c r="I51" i="21" s="1"/>
  <c r="H34" i="21"/>
  <c r="G34" i="21"/>
  <c r="J34" i="21" s="1"/>
  <c r="F34" i="21"/>
  <c r="D34" i="21"/>
  <c r="C34" i="21"/>
  <c r="P33" i="21"/>
  <c r="O33" i="21"/>
  <c r="N33" i="21"/>
  <c r="K50" i="21" s="1"/>
  <c r="M33" i="21"/>
  <c r="L33" i="21"/>
  <c r="K33" i="21"/>
  <c r="H33" i="21"/>
  <c r="G33" i="21"/>
  <c r="J50" i="21" s="1"/>
  <c r="F33" i="21"/>
  <c r="D33" i="21"/>
  <c r="C33" i="21"/>
  <c r="P32" i="21"/>
  <c r="O32" i="21"/>
  <c r="N32" i="21"/>
  <c r="K49" i="21" s="1"/>
  <c r="M32" i="21"/>
  <c r="L32" i="21"/>
  <c r="K32" i="21"/>
  <c r="H32" i="21"/>
  <c r="G32" i="21"/>
  <c r="J49" i="21" s="1"/>
  <c r="F32" i="21"/>
  <c r="D32" i="21"/>
  <c r="C32" i="21"/>
  <c r="P31" i="21"/>
  <c r="O31" i="21"/>
  <c r="N31" i="21"/>
  <c r="K48" i="21" s="1"/>
  <c r="M31" i="21"/>
  <c r="L31" i="21"/>
  <c r="K31" i="21"/>
  <c r="H31" i="21"/>
  <c r="G31" i="21"/>
  <c r="F31" i="21"/>
  <c r="D31" i="21"/>
  <c r="C31" i="21"/>
  <c r="P30" i="21"/>
  <c r="O30" i="21"/>
  <c r="N30" i="21"/>
  <c r="M30" i="21"/>
  <c r="L30" i="21"/>
  <c r="K30" i="21"/>
  <c r="H30" i="21"/>
  <c r="G30" i="21"/>
  <c r="J47" i="21" s="1"/>
  <c r="F30" i="21"/>
  <c r="D30" i="21"/>
  <c r="C30" i="21"/>
  <c r="P29" i="21"/>
  <c r="O29" i="21"/>
  <c r="N29" i="21"/>
  <c r="M29" i="21"/>
  <c r="L29" i="21"/>
  <c r="K29" i="21"/>
  <c r="H29" i="21"/>
  <c r="G29" i="21"/>
  <c r="F29" i="21"/>
  <c r="D29" i="21"/>
  <c r="C29" i="21"/>
  <c r="P28" i="21"/>
  <c r="O28" i="21"/>
  <c r="N28" i="21"/>
  <c r="M28" i="21"/>
  <c r="L28" i="21"/>
  <c r="K28" i="21"/>
  <c r="H28" i="21"/>
  <c r="G28" i="21"/>
  <c r="F28" i="21"/>
  <c r="D28" i="21"/>
  <c r="C28" i="21"/>
  <c r="P27" i="21"/>
  <c r="O27" i="21"/>
  <c r="N27" i="21"/>
  <c r="M27" i="21"/>
  <c r="L27" i="21"/>
  <c r="K27" i="21"/>
  <c r="H27" i="21"/>
  <c r="G27" i="21"/>
  <c r="F27" i="21"/>
  <c r="D27" i="21"/>
  <c r="C27" i="21"/>
  <c r="J24" i="21"/>
  <c r="I24" i="21"/>
  <c r="J23" i="21"/>
  <c r="I23" i="21"/>
  <c r="J22" i="21"/>
  <c r="I22" i="21"/>
  <c r="J21" i="21"/>
  <c r="I21" i="21"/>
  <c r="J20" i="21"/>
  <c r="I20" i="21"/>
  <c r="I19" i="21"/>
  <c r="I18" i="21"/>
  <c r="J55" i="21" l="1"/>
  <c r="I29" i="21"/>
  <c r="I46" i="21" s="1"/>
  <c r="O3" i="21"/>
  <c r="J10" i="21" s="1"/>
  <c r="K44" i="21"/>
  <c r="J37" i="21"/>
  <c r="K45" i="21"/>
  <c r="K47" i="21"/>
  <c r="J18" i="21"/>
  <c r="I33" i="21"/>
  <c r="I50" i="21" s="1"/>
  <c r="J51" i="21"/>
  <c r="M51" i="21" s="1"/>
  <c r="P51" i="21" s="1"/>
  <c r="M54" i="21"/>
  <c r="P54" i="21" s="1"/>
  <c r="M55" i="21"/>
  <c r="P55" i="21" s="1"/>
  <c r="K52" i="21"/>
  <c r="K46" i="21"/>
  <c r="K53" i="21"/>
  <c r="I53" i="21"/>
  <c r="J36" i="21"/>
  <c r="M50" i="21"/>
  <c r="P50" i="21" s="1"/>
  <c r="J48" i="21"/>
  <c r="I30" i="21"/>
  <c r="J39" i="21"/>
  <c r="J52" i="21"/>
  <c r="J19" i="21"/>
  <c r="I27" i="21"/>
  <c r="I44" i="21" s="1"/>
  <c r="I31" i="21"/>
  <c r="I48" i="21" s="1"/>
  <c r="I35" i="21"/>
  <c r="I52" i="21" s="1"/>
  <c r="I28" i="21"/>
  <c r="I32" i="21"/>
  <c r="J29" i="21" l="1"/>
  <c r="J35" i="21"/>
  <c r="J14" i="21"/>
  <c r="J33" i="21"/>
  <c r="J15" i="21"/>
  <c r="J12" i="21"/>
  <c r="J46" i="21" s="1"/>
  <c r="J11" i="21"/>
  <c r="J16" i="21"/>
  <c r="J13" i="21"/>
  <c r="M52" i="21"/>
  <c r="P52" i="21" s="1"/>
  <c r="M53" i="21"/>
  <c r="P53" i="21" s="1"/>
  <c r="J57" i="21"/>
  <c r="M57" i="21" s="1"/>
  <c r="P57" i="21" s="1"/>
  <c r="J58" i="21"/>
  <c r="M58" i="21" s="1"/>
  <c r="P58" i="21" s="1"/>
  <c r="M48" i="21"/>
  <c r="P48" i="21" s="1"/>
  <c r="J56" i="21"/>
  <c r="M56" i="21" s="1"/>
  <c r="P56" i="21" s="1"/>
  <c r="M44" i="21"/>
  <c r="P44" i="21" s="1"/>
  <c r="M46" i="21"/>
  <c r="P46" i="21" s="1"/>
  <c r="I45" i="21"/>
  <c r="M45" i="21" s="1"/>
  <c r="P45" i="21" s="1"/>
  <c r="J28" i="21"/>
  <c r="J32" i="21"/>
  <c r="I49" i="21"/>
  <c r="M49" i="21" s="1"/>
  <c r="P49" i="21" s="1"/>
  <c r="J30" i="21"/>
  <c r="I47" i="21"/>
  <c r="M47" i="21" s="1"/>
  <c r="P47" i="21" s="1"/>
  <c r="J27" i="21"/>
  <c r="J31" i="21"/>
  <c r="P60" i="21" l="1"/>
  <c r="M60" i="21"/>
  <c r="P59" i="21"/>
  <c r="M59" i="21"/>
  <c r="M61" i="21" l="1"/>
  <c r="P61" i="21"/>
</calcChain>
</file>

<file path=xl/comments1.xml><?xml version="1.0" encoding="utf-8"?>
<comments xmlns="http://schemas.openxmlformats.org/spreadsheetml/2006/main">
  <authors>
    <author>Beatriz Almeida Alves</author>
    <author>Arnou dos Santos</author>
  </authors>
  <commentList>
    <comment ref="O3" authorId="0" shapeId="0">
      <text>
        <r>
          <rPr>
            <b/>
            <sz val="9"/>
            <color indexed="81"/>
            <rFont val="Segoe UI"/>
            <family val="2"/>
          </rPr>
          <t xml:space="preserve">Etapa 2
Verifique se o valor preenchido automaticamente pela ferramenta representa o somatório da composição de custo do produto.
</t>
        </r>
      </text>
    </comment>
    <comment ref="C5" authorId="0" shapeId="0">
      <text>
        <r>
          <rPr>
            <b/>
            <sz val="9"/>
            <color indexed="81"/>
            <rFont val="Segoe UI"/>
            <family val="2"/>
          </rPr>
          <t>Etapa 3
Anote todos os custos a serem considerados na venda do produto.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Segoe UI"/>
            <family val="2"/>
          </rPr>
          <t>Etapa 1
Descreva aqui todos os itens constantes nas Notas Fiscais de compra, informando a quantidade de cada item. Insira também a quantidade de horas utilizadas referentes a mão de obra direta  e o respectivos valores pagos, tanto dos itens quanto da mão de obra.</t>
        </r>
      </text>
    </comment>
    <comment ref="J8" authorId="0" shapeId="0">
      <text>
        <r>
          <rPr>
            <b/>
            <sz val="9"/>
            <color indexed="81"/>
            <rFont val="Segoe UI"/>
            <family val="2"/>
          </rPr>
          <t>Etapa 5
Encontre o percentual de relevância de cada item na composição do custo dos serviços, realizando o cálculo a seguir:
(Valor total de cada item) /Valor total de todos os itens da composição do custo dos serviços) x 100</t>
        </r>
      </text>
    </comment>
    <comment ref="K8" authorId="0" shapeId="0">
      <text>
        <r>
          <rPr>
            <b/>
            <sz val="9"/>
            <color indexed="81"/>
            <rFont val="Segoe UI"/>
            <family val="2"/>
          </rPr>
          <t>Etapa 4
Anote o valor do custo adicional de cada insumo do produto.</t>
        </r>
      </text>
    </comment>
    <comment ref="Q8" authorId="0" shapeId="0">
      <text>
        <r>
          <rPr>
            <b/>
            <sz val="9"/>
            <color indexed="81"/>
            <rFont val="Segoe UI"/>
            <family val="2"/>
          </rPr>
          <t>Etapa 6
Informe o valor da Substituição Tributária por item, conforme descrito na nota fiscal de compra.</t>
        </r>
      </text>
    </comment>
    <comment ref="C25" authorId="0" shapeId="0">
      <text>
        <r>
          <rPr>
            <b/>
            <sz val="9"/>
            <color indexed="81"/>
            <rFont val="Segoe UI"/>
            <family val="2"/>
          </rPr>
          <t>Etapa 7
Repita a Etapa 1</t>
        </r>
      </text>
    </comment>
    <comment ref="K25" authorId="1" shapeId="0">
      <text>
        <r>
          <rPr>
            <b/>
            <sz val="9"/>
            <color indexed="81"/>
            <rFont val="Segoe UI"/>
            <family val="2"/>
          </rPr>
          <t>Etapa 8:
Repita os percentuais de cada alíquota e custos a serem considerados na venda para cada item que compõe o produto.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25" authorId="0" shapeId="0">
      <text>
        <r>
          <rPr>
            <b/>
            <sz val="9"/>
            <color indexed="81"/>
            <rFont val="Segoe UI"/>
            <family val="2"/>
          </rPr>
          <t xml:space="preserve">Etapa 9
Determine qual o percentual de margem de lucro que você espera ter em cada cada item </t>
        </r>
      </text>
    </comment>
    <comment ref="C43" authorId="0" shapeId="0">
      <text>
        <r>
          <rPr>
            <b/>
            <sz val="9"/>
            <color indexed="81"/>
            <rFont val="Segoe UI"/>
            <family val="2"/>
          </rPr>
          <t>Etapa 10
Repita a Etapa 1</t>
        </r>
      </text>
    </comment>
    <comment ref="J43" authorId="1" shapeId="0">
      <text>
        <r>
          <rPr>
            <b/>
            <sz val="9"/>
            <color indexed="81"/>
            <rFont val="Segoe UI"/>
            <family val="2"/>
          </rPr>
          <t>Etapa 15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Determine o custo adicional de cada item de composição do produto.</t>
        </r>
      </text>
    </comment>
    <comment ref="K43" authorId="0" shapeId="0">
      <text>
        <r>
          <rPr>
            <b/>
            <sz val="9"/>
            <color indexed="81"/>
            <rFont val="Segoe UI"/>
            <family val="2"/>
          </rPr>
          <t>Etapa 11
Encontre a taxa de marcação de cada item aplicando a seguinte equação:
100 / [100 - (soma dos custos por item + margem desejada por item)]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3" authorId="0" shapeId="0">
      <text>
        <r>
          <rPr>
            <b/>
            <sz val="9"/>
            <color indexed="81"/>
            <rFont val="Segoe UI"/>
            <family val="2"/>
          </rPr>
          <t>Etapa 12
Encontre o valor do preço base para negociação dos seus itens aplicando a equação abaixo:
(custo por item + custos adicionais por item) x taxa de marcação por item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3" authorId="0" shapeId="0">
      <text>
        <r>
          <rPr>
            <b/>
            <sz val="9"/>
            <color indexed="81"/>
            <rFont val="Segoe UI"/>
            <family val="2"/>
          </rPr>
          <t xml:space="preserve">Etapa 13
Informe o percentual máximo de desconto que você se propõe a oferecer ao seu cliente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43" authorId="0" shapeId="0">
      <text>
        <r>
          <rPr>
            <b/>
            <sz val="9"/>
            <color indexed="81"/>
            <rFont val="Segoe UI"/>
            <family val="2"/>
          </rPr>
          <t xml:space="preserve">Etapa 14
Informe o preço de venda recomendado para cada item, utilizando a seguinte equação:
Divida o valor encontrado na Etapa 12 / (1 - valor encontrado na Etapa 13)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59" authorId="1" shapeId="0">
      <text>
        <r>
          <rPr>
            <b/>
            <sz val="9"/>
            <color indexed="81"/>
            <rFont val="Segoe UI"/>
            <family val="2"/>
          </rPr>
          <t>Etapa 16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Encontre o valor do preço de venda base para negociação DOS INSUMOS</t>
        </r>
      </text>
    </comment>
    <comment ref="L60" authorId="1" shapeId="0">
      <text>
        <r>
          <rPr>
            <b/>
            <sz val="9"/>
            <color indexed="81"/>
            <rFont val="Segoe UI"/>
            <family val="2"/>
          </rPr>
          <t xml:space="preserve">Etapa 17
</t>
        </r>
        <r>
          <rPr>
            <b/>
            <sz val="9"/>
            <color indexed="81"/>
            <rFont val="Segoe UI"/>
            <family val="2"/>
          </rPr>
          <t>Encontre o valor do preço de venda base para negociação DA MÃO DE OBRA</t>
        </r>
      </text>
    </comment>
    <comment ref="L61" authorId="1" shapeId="0">
      <text>
        <r>
          <rPr>
            <b/>
            <sz val="9"/>
            <color indexed="81"/>
            <rFont val="Segoe UI"/>
            <family val="2"/>
          </rPr>
          <t>Etapa 18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Encontre o valor do preço de venda base DO PRODUTO (INSUMOS + MÃO DE OBRA) para negociação </t>
        </r>
      </text>
    </comment>
  </commentList>
</comments>
</file>

<file path=xl/sharedStrings.xml><?xml version="1.0" encoding="utf-8"?>
<sst xmlns="http://schemas.openxmlformats.org/spreadsheetml/2006/main" count="144" uniqueCount="71">
  <si>
    <t>CÁLCULO DO PREÇO DE VENDA</t>
  </si>
  <si>
    <t>EMPRESA:</t>
  </si>
  <si>
    <t>PRODUTO</t>
  </si>
  <si>
    <t>ITEM</t>
  </si>
  <si>
    <t>VALOR DO DESCONTO POR UNIDADE DE ITEM (-)</t>
  </si>
  <si>
    <t>FRETE POR UNIDADE DE ITEM (+)</t>
  </si>
  <si>
    <t>SEGURO POR UNIDADE DE ITEM (+)</t>
  </si>
  <si>
    <t>SUBSTITUIÇÃO TRIBUTÁRIA POR UNIDADE DE ITEM (+)</t>
  </si>
  <si>
    <t>OUTROS CUSTOS POR UNIDADE DE ITEM (+)</t>
  </si>
  <si>
    <t>IMPOSTOS FEDERAIS (PIS, COFINS,IR,CSLL) Simples nacional</t>
  </si>
  <si>
    <t>IMPOSTOS ESTADUAIS (ICMS)</t>
  </si>
  <si>
    <t xml:space="preserve">IMPOSTOS MUNICIPAIS (ISS) </t>
  </si>
  <si>
    <t>COMISSÕES</t>
  </si>
  <si>
    <t>CUSTO FIXO = (CUSTO FIXO MÉDIO MENSAL / VENDAS MÉDIAS MENSAIS) x 100</t>
  </si>
  <si>
    <t>OUTROS CUSTOS</t>
  </si>
  <si>
    <t>OUTROS CUSTOS POR UNIDADE DE ITEM</t>
  </si>
  <si>
    <t>CUSTO FIXO POR UNIDADE DE ITEM</t>
  </si>
  <si>
    <t>COMISSÕES POR UNIDADE DE ITEM</t>
  </si>
  <si>
    <t>IMPOSTOS MUNICIPAIS (ISS) POR UNIDADE DE ITEM</t>
  </si>
  <si>
    <t>IMPOSTOS ESTADUAIS (ICMS) POR UNIDADE DE ITEM</t>
  </si>
  <si>
    <t>IMPOSTOS FEDERAIS (PIS, COFINS,IR,CSLL) Simples nacional POR UNIDADE DE ITEM</t>
  </si>
  <si>
    <t>% RELEVÂNCIA NA NOTA</t>
  </si>
  <si>
    <t>ALÍQUOTAS E CUSTOS A SEREM CONSIDERADOS NA VENDA</t>
  </si>
  <si>
    <t>VALOR TOTAL DE CADA  ITEM</t>
  </si>
  <si>
    <t>% desconto negociado com o cliente</t>
  </si>
  <si>
    <t>PREÇO BASE PARA NEGOCIAÇÃO</t>
  </si>
  <si>
    <t xml:space="preserve">Conversão do % de desconto para decimais </t>
  </si>
  <si>
    <t>RAMO DE ATIVIDADE</t>
  </si>
  <si>
    <r>
      <t xml:space="preserve">ALÍQUOTAS DE IMPOSTOS  </t>
    </r>
    <r>
      <rPr>
        <b/>
        <u/>
        <sz val="11"/>
        <rFont val="Calibri"/>
        <family val="2"/>
        <scheme val="minor"/>
      </rPr>
      <t>POR PRODUTO</t>
    </r>
    <r>
      <rPr>
        <b/>
        <sz val="11"/>
        <rFont val="Calibri"/>
        <family val="2"/>
        <scheme val="minor"/>
      </rPr>
      <t xml:space="preserve"> PARA COMPOSIÇÃO DE PREÇO DE VENDA</t>
    </r>
  </si>
  <si>
    <t>DESCRIÇÃO DO SERVIÇO OU INSUMO</t>
  </si>
  <si>
    <t>UNIDADE</t>
  </si>
  <si>
    <t xml:space="preserve">QUANTIDADE </t>
  </si>
  <si>
    <t>VALOR UNITÁRIO</t>
  </si>
  <si>
    <t>unidade</t>
  </si>
  <si>
    <t>PREÇO DE VENDA PARA APLICAR O DESCONTO</t>
  </si>
  <si>
    <t>Material</t>
  </si>
  <si>
    <t xml:space="preserve">Mão de Obra </t>
  </si>
  <si>
    <t>Material + Mão de obra</t>
  </si>
  <si>
    <t xml:space="preserve">unidade </t>
  </si>
  <si>
    <t>kg</t>
  </si>
  <si>
    <t>Kg</t>
  </si>
  <si>
    <t>TOTAL DE IMPOSTO RECUPERÁVEL POR UNIDADE DE ITEM (-)</t>
  </si>
  <si>
    <t>TOTAL DE IMPOSTO NÃO RECUPERÁVEL  POR UNIDADE DE ITEM (+)</t>
  </si>
  <si>
    <t>PANIFICADORA XXX</t>
  </si>
  <si>
    <t>Insumos para execução do Produto</t>
  </si>
  <si>
    <t xml:space="preserve">DETALHAMENTO POR ITEM DOS CUSTOS ADICIONAIS DA NOTA DE COMPRA </t>
  </si>
  <si>
    <t>SOMATÓRIO DA COMPOSIÇÃO DOS  CUSTOS DO PRODUTO:</t>
  </si>
  <si>
    <t>Insumos para execução do produto</t>
  </si>
  <si>
    <t>DESCRIÇÃO DO  INSUMO e MÃO DE OBRA DIRETA</t>
  </si>
  <si>
    <t>MARGEM DE LUCRO DESEJADA PARA CADA ITEM (%)</t>
  </si>
  <si>
    <t>APURAÇÃO DE CUSTOS PARA FORMAÇÃO DO PREÇO DE VENDAS "POR PRODUTO" - INDÚSTRIA</t>
  </si>
  <si>
    <t>DADOS GERAIS REFERENTES DO PRODUTO</t>
  </si>
  <si>
    <t>COMPOSIÇÃO DO PRODUTO</t>
  </si>
  <si>
    <t>CUSTOS ADICIONAIS POR ITEM</t>
  </si>
  <si>
    <t>TAXA DE MARCAÇÃO POR ITEM</t>
  </si>
  <si>
    <r>
      <t xml:space="preserve">IMPORTANTE:
1. Para que a formação do preço de venda seja feita da maneira correta, o </t>
    </r>
    <r>
      <rPr>
        <b/>
        <u/>
        <sz val="11"/>
        <rFont val="Calibri"/>
        <family val="2"/>
        <scheme val="minor"/>
      </rPr>
      <t xml:space="preserve">somatório dos percentuais relacionados às alíquotas e custos sobre vendas e o percentual de margem de lucro desejada, NÃO pode ultrapassar 100%.
</t>
    </r>
    <r>
      <rPr>
        <b/>
        <sz val="11"/>
        <rFont val="Calibri"/>
        <family val="2"/>
        <scheme val="minor"/>
      </rPr>
      <t xml:space="preserve">2. Caso no seu mercado de atuação seja necessário você dar descontos para efetivar a venda de algum produto, informe no campo "% desconto negociado com o cliente" o % concedido para que você ofereça descontos aos seus clientes, sem reduzir a margem de lucro desejada por produto.
3. MEI não é necessario o preenchimento dos campos IMPOSTOS (Federal, Estadual e Municipal) e Comissões.
4. Mão de obra direta se refere aqueles funcionários que trabalham diretamente na produção. Tal consideração é, normalmente, para produção em serie e/ou terceirizada.
</t>
    </r>
  </si>
  <si>
    <t>Mão de obra direta</t>
  </si>
  <si>
    <t>Farinha de trigo</t>
  </si>
  <si>
    <t xml:space="preserve">Açúçar </t>
  </si>
  <si>
    <t>Fermento</t>
  </si>
  <si>
    <t>Manteiga</t>
  </si>
  <si>
    <t>Ovos</t>
  </si>
  <si>
    <t>Embalagem</t>
  </si>
  <si>
    <t xml:space="preserve">Etiqueta </t>
  </si>
  <si>
    <t>DADOS GERAIS REFERENTES AO PRODUTO</t>
  </si>
  <si>
    <t>COMPOSIÇÃO DO PRODUTO (INSUMOS)</t>
  </si>
  <si>
    <t>Biscoito amanteigado</t>
  </si>
  <si>
    <t>Confeiteira terceirizada</t>
  </si>
  <si>
    <t>horas</t>
  </si>
  <si>
    <t>% RELEVÂNCIA NA COMPOSIÇÃO DO CUSTO</t>
  </si>
  <si>
    <t>Insumos utilizados na composição do 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</si>
</sst>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97C338"/>
        <bgColor indexed="64"/>
      </patternFill>
    </fill>
    <fill>
      <patternFill patternType="solid">
        <fgColor rgb="FFC1DB87"/>
        <bgColor indexed="64"/>
      </patternFill>
    </fill>
    <fill>
      <patternFill patternType="solid">
        <fgColor rgb="FFF9C5A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9">
    <xf numFmtId="0" fontId="0" fillId="0" borderId="0" xfId="0"/>
    <xf numFmtId="44" fontId="5" fillId="0" borderId="0" xfId="2" applyFont="1" applyFill="1" applyBorder="1" applyAlignment="1">
      <alignment horizontal="center" vertical="center" wrapText="1"/>
    </xf>
    <xf numFmtId="164" fontId="6" fillId="0" borderId="1" xfId="6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6" fillId="0" borderId="0" xfId="8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8" applyNumberFormat="1" applyFont="1" applyFill="1" applyBorder="1" applyAlignment="1" applyProtection="1">
      <alignment horizontal="center"/>
      <protection locked="0"/>
    </xf>
    <xf numFmtId="44" fontId="6" fillId="0" borderId="1" xfId="1" applyFont="1" applyBorder="1" applyAlignment="1" applyProtection="1">
      <alignment horizontal="center"/>
      <protection locked="0"/>
    </xf>
    <xf numFmtId="10" fontId="6" fillId="0" borderId="1" xfId="6" applyNumberFormat="1" applyFont="1" applyFill="1" applyBorder="1" applyAlignment="1" applyProtection="1">
      <protection locked="0"/>
    </xf>
    <xf numFmtId="10" fontId="6" fillId="0" borderId="1" xfId="6" applyNumberFormat="1" applyFont="1" applyBorder="1" applyAlignment="1" applyProtection="1">
      <protection locked="0"/>
    </xf>
    <xf numFmtId="164" fontId="6" fillId="3" borderId="1" xfId="6" applyNumberFormat="1" applyFont="1" applyFill="1" applyBorder="1" applyAlignment="1"/>
    <xf numFmtId="44" fontId="6" fillId="3" borderId="1" xfId="1" applyFont="1" applyFill="1" applyBorder="1" applyAlignment="1"/>
    <xf numFmtId="164" fontId="6" fillId="3" borderId="1" xfId="1" applyNumberFormat="1" applyFont="1" applyFill="1" applyBorder="1" applyAlignment="1"/>
    <xf numFmtId="9" fontId="6" fillId="3" borderId="1" xfId="6" applyFont="1" applyFill="1" applyBorder="1" applyAlignment="1"/>
    <xf numFmtId="44" fontId="6" fillId="3" borderId="1" xfId="0" applyNumberFormat="1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/>
    </xf>
    <xf numFmtId="43" fontId="6" fillId="3" borderId="1" xfId="8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center"/>
      <protection locked="0"/>
    </xf>
    <xf numFmtId="164" fontId="6" fillId="3" borderId="2" xfId="6" applyNumberFormat="1" applyFont="1" applyFill="1" applyBorder="1" applyAlignment="1"/>
    <xf numFmtId="0" fontId="6" fillId="0" borderId="9" xfId="0" applyFont="1" applyBorder="1" applyAlignment="1" applyProtection="1">
      <alignment horizontal="center"/>
      <protection locked="0"/>
    </xf>
    <xf numFmtId="44" fontId="6" fillId="0" borderId="9" xfId="1" applyFont="1" applyBorder="1" applyAlignment="1" applyProtection="1">
      <alignment horizontal="center"/>
      <protection locked="0"/>
    </xf>
    <xf numFmtId="164" fontId="6" fillId="3" borderId="9" xfId="6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top" wrapText="1"/>
    </xf>
    <xf numFmtId="44" fontId="8" fillId="3" borderId="1" xfId="0" applyNumberFormat="1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/>
    </xf>
    <xf numFmtId="44" fontId="6" fillId="0" borderId="0" xfId="0" applyNumberFormat="1" applyFont="1" applyAlignment="1"/>
    <xf numFmtId="44" fontId="5" fillId="3" borderId="1" xfId="1" applyFont="1" applyFill="1" applyBorder="1" applyAlignment="1"/>
    <xf numFmtId="0" fontId="6" fillId="7" borderId="1" xfId="0" applyFont="1" applyFill="1" applyBorder="1" applyAlignment="1">
      <alignment vertical="top" wrapText="1"/>
    </xf>
    <xf numFmtId="43" fontId="6" fillId="7" borderId="1" xfId="8" applyFont="1" applyFill="1" applyBorder="1" applyAlignment="1"/>
    <xf numFmtId="43" fontId="6" fillId="3" borderId="2" xfId="8" applyFont="1" applyFill="1" applyBorder="1" applyAlignment="1" applyProtection="1"/>
    <xf numFmtId="43" fontId="6" fillId="3" borderId="1" xfId="8" applyFont="1" applyFill="1" applyBorder="1" applyAlignment="1" applyProtection="1"/>
    <xf numFmtId="44" fontId="6" fillId="3" borderId="2" xfId="1" applyFont="1" applyFill="1" applyBorder="1" applyAlignment="1" applyProtection="1"/>
    <xf numFmtId="44" fontId="6" fillId="3" borderId="2" xfId="1" applyNumberFormat="1" applyFont="1" applyFill="1" applyBorder="1" applyAlignment="1" applyProtection="1"/>
    <xf numFmtId="0" fontId="5" fillId="3" borderId="4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9" fillId="3" borderId="1" xfId="0" applyNumberFormat="1" applyFont="1" applyFill="1" applyBorder="1" applyAlignment="1">
      <alignment vertical="top" wrapText="1"/>
    </xf>
    <xf numFmtId="44" fontId="6" fillId="6" borderId="1" xfId="1" applyFont="1" applyFill="1" applyBorder="1" applyAlignment="1" applyProtection="1">
      <protection locked="0"/>
    </xf>
    <xf numFmtId="44" fontId="6" fillId="6" borderId="1" xfId="1" applyNumberFormat="1" applyFont="1" applyFill="1" applyBorder="1" applyAlignment="1" applyProtection="1">
      <protection locked="0"/>
    </xf>
    <xf numFmtId="165" fontId="6" fillId="0" borderId="1" xfId="8" applyNumberFormat="1" applyFont="1" applyBorder="1" applyAlignment="1" applyProtection="1">
      <protection locked="0"/>
    </xf>
    <xf numFmtId="44" fontId="6" fillId="3" borderId="1" xfId="1" applyFont="1" applyFill="1" applyBorder="1" applyAlignment="1" applyProtection="1">
      <alignment horizontal="center"/>
    </xf>
    <xf numFmtId="44" fontId="6" fillId="3" borderId="9" xfId="1" applyFont="1" applyFill="1" applyBorder="1" applyAlignment="1" applyProtection="1">
      <alignment horizontal="center"/>
    </xf>
    <xf numFmtId="44" fontId="6" fillId="3" borderId="2" xfId="1" applyFont="1" applyFill="1" applyBorder="1" applyAlignment="1" applyProtection="1">
      <alignment horizontal="center"/>
    </xf>
    <xf numFmtId="44" fontId="9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2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44" fontId="5" fillId="3" borderId="8" xfId="2" applyFont="1" applyFill="1" applyBorder="1" applyAlignment="1">
      <alignment horizontal="center" vertical="center" wrapText="1"/>
    </xf>
    <xf numFmtId="44" fontId="5" fillId="3" borderId="3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4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164" fontId="6" fillId="0" borderId="1" xfId="6" applyNumberFormat="1" applyFont="1" applyFill="1" applyBorder="1" applyAlignment="1" applyProtection="1">
      <alignment horizontal="center" vertical="center"/>
      <protection locked="0"/>
    </xf>
    <xf numFmtId="164" fontId="6" fillId="0" borderId="4" xfId="6" applyNumberFormat="1" applyFont="1" applyFill="1" applyBorder="1" applyAlignment="1" applyProtection="1">
      <alignment horizontal="center" vertical="center"/>
      <protection locked="0"/>
    </xf>
    <xf numFmtId="164" fontId="6" fillId="0" borderId="8" xfId="6" applyNumberFormat="1" applyFont="1" applyFill="1" applyBorder="1" applyAlignment="1" applyProtection="1">
      <alignment horizontal="center" vertical="center"/>
      <protection locked="0"/>
    </xf>
    <xf numFmtId="164" fontId="6" fillId="0" borderId="3" xfId="6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1" fillId="2" borderId="5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 textRotation="9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44" fontId="12" fillId="3" borderId="1" xfId="2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2" fontId="6" fillId="3" borderId="1" xfId="0" applyNumberFormat="1" applyFont="1" applyFill="1" applyBorder="1" applyAlignment="1">
      <alignment horizontal="center"/>
    </xf>
    <xf numFmtId="44" fontId="5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</cellXfs>
  <cellStyles count="9">
    <cellStyle name="Moeda" xfId="1" builtinId="4"/>
    <cellStyle name="Moeda 2" xfId="2"/>
    <cellStyle name="Moeda 2 2" xfId="3"/>
    <cellStyle name="Normal" xfId="0" builtinId="0"/>
    <cellStyle name="Normal 2" xfId="4"/>
    <cellStyle name="Normal 3" xfId="5"/>
    <cellStyle name="Porcentagem" xfId="6" builtinId="5"/>
    <cellStyle name="Separador de milhares 2" xfId="7"/>
    <cellStyle name="Vírgula" xfId="8" builtinId="3"/>
  </cellStyles>
  <dxfs count="8">
    <dxf>
      <font>
        <color theme="0"/>
      </font>
    </dxf>
    <dxf>
      <font>
        <color rgb="FFC1DB87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rgb="FFC1DB87"/>
      </font>
    </dxf>
    <dxf>
      <font>
        <color theme="0"/>
      </font>
    </dxf>
    <dxf>
      <font>
        <color rgb="FFC1DB87"/>
      </font>
    </dxf>
  </dxfs>
  <tableStyles count="0" defaultTableStyle="TableStyleMedium9" defaultPivotStyle="PivotStyleLight16"/>
  <colors>
    <mruColors>
      <color rgb="FFC1DB87"/>
      <color rgb="FF97C338"/>
      <color rgb="FFF9C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braemg.com.br/atendimento/bibliotecadigital/documento/Cartilha-Manual-ou-Livro/Caderno-de-Gestao---MEI---Microempreendedor-Individua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sebraemg.com.br/atendimento/bibliotecadigital/documento/Cartilha-Manual-ou-Livro/Caderno-de-Gestao---MPE---Micro-e-Pequena-Empresa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59531</xdr:colOff>
      <xdr:row>1</xdr:row>
      <xdr:rowOff>76932</xdr:rowOff>
    </xdr:from>
    <xdr:to>
      <xdr:col>16</xdr:col>
      <xdr:colOff>940218</xdr:colOff>
      <xdr:row>1</xdr:row>
      <xdr:rowOff>505893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3719" y="1100870"/>
          <a:ext cx="880687" cy="428961"/>
        </a:xfrm>
        <a:prstGeom prst="rect">
          <a:avLst/>
        </a:prstGeom>
      </xdr:spPr>
    </xdr:pic>
    <xdr:clientData/>
  </xdr:twoCellAnchor>
  <xdr:twoCellAnchor editAs="oneCell">
    <xdr:from>
      <xdr:col>5</xdr:col>
      <xdr:colOff>878406</xdr:colOff>
      <xdr:row>0</xdr:row>
      <xdr:rowOff>0</xdr:rowOff>
    </xdr:from>
    <xdr:to>
      <xdr:col>14</xdr:col>
      <xdr:colOff>547985</xdr:colOff>
      <xdr:row>1</xdr:row>
      <xdr:rowOff>55561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481" y="0"/>
          <a:ext cx="8670704" cy="1084261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714377</xdr:colOff>
      <xdr:row>0</xdr:row>
      <xdr:rowOff>345282</xdr:rowOff>
    </xdr:from>
    <xdr:to>
      <xdr:col>4</xdr:col>
      <xdr:colOff>190501</xdr:colOff>
      <xdr:row>0</xdr:row>
      <xdr:rowOff>923268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2" y="345282"/>
          <a:ext cx="1476374" cy="577986"/>
        </a:xfrm>
        <a:prstGeom prst="rect">
          <a:avLst/>
        </a:prstGeom>
      </xdr:spPr>
    </xdr:pic>
    <xdr:clientData/>
  </xdr:twoCellAnchor>
  <xdr:twoCellAnchor editAs="oneCell">
    <xdr:from>
      <xdr:col>4</xdr:col>
      <xdr:colOff>316687</xdr:colOff>
      <xdr:row>0</xdr:row>
      <xdr:rowOff>352407</xdr:rowOff>
    </xdr:from>
    <xdr:to>
      <xdr:col>5</xdr:col>
      <xdr:colOff>850239</xdr:colOff>
      <xdr:row>0</xdr:row>
      <xdr:rowOff>904875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8912" y="352407"/>
          <a:ext cx="1533677" cy="552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59531</xdr:colOff>
      <xdr:row>1</xdr:row>
      <xdr:rowOff>76932</xdr:rowOff>
    </xdr:from>
    <xdr:to>
      <xdr:col>15</xdr:col>
      <xdr:colOff>940218</xdr:colOff>
      <xdr:row>1</xdr:row>
      <xdr:rowOff>505893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8956" y="1105632"/>
          <a:ext cx="880687" cy="428961"/>
        </a:xfrm>
        <a:prstGeom prst="rect">
          <a:avLst/>
        </a:prstGeom>
      </xdr:spPr>
    </xdr:pic>
    <xdr:clientData/>
  </xdr:twoCellAnchor>
  <xdr:twoCellAnchor editAs="oneCell">
    <xdr:from>
      <xdr:col>4</xdr:col>
      <xdr:colOff>878406</xdr:colOff>
      <xdr:row>0</xdr:row>
      <xdr:rowOff>0</xdr:rowOff>
    </xdr:from>
    <xdr:to>
      <xdr:col>13</xdr:col>
      <xdr:colOff>547985</xdr:colOff>
      <xdr:row>1</xdr:row>
      <xdr:rowOff>55561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456" y="0"/>
          <a:ext cx="8670704" cy="108426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714377</xdr:colOff>
      <xdr:row>0</xdr:row>
      <xdr:rowOff>345282</xdr:rowOff>
    </xdr:from>
    <xdr:to>
      <xdr:col>3</xdr:col>
      <xdr:colOff>190501</xdr:colOff>
      <xdr:row>0</xdr:row>
      <xdr:rowOff>923268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2" y="345282"/>
          <a:ext cx="1476374" cy="577986"/>
        </a:xfrm>
        <a:prstGeom prst="rect">
          <a:avLst/>
        </a:prstGeom>
      </xdr:spPr>
    </xdr:pic>
    <xdr:clientData/>
  </xdr:twoCellAnchor>
  <xdr:twoCellAnchor editAs="oneCell">
    <xdr:from>
      <xdr:col>3</xdr:col>
      <xdr:colOff>316687</xdr:colOff>
      <xdr:row>0</xdr:row>
      <xdr:rowOff>352407</xdr:rowOff>
    </xdr:from>
    <xdr:to>
      <xdr:col>4</xdr:col>
      <xdr:colOff>850239</xdr:colOff>
      <xdr:row>0</xdr:row>
      <xdr:rowOff>904875</xdr:rowOff>
    </xdr:to>
    <xdr:pic>
      <xdr:nvPicPr>
        <xdr:cNvPr id="5" name="Image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612" y="352407"/>
          <a:ext cx="1533677" cy="552468"/>
        </a:xfrm>
        <a:prstGeom prst="rect">
          <a:avLst/>
        </a:prstGeom>
      </xdr:spPr>
    </xdr:pic>
    <xdr:clientData/>
  </xdr:twoCellAnchor>
  <xdr:twoCellAnchor editAs="oneCell">
    <xdr:from>
      <xdr:col>15</xdr:col>
      <xdr:colOff>59531</xdr:colOff>
      <xdr:row>1</xdr:row>
      <xdr:rowOff>76932</xdr:rowOff>
    </xdr:from>
    <xdr:to>
      <xdr:col>15</xdr:col>
      <xdr:colOff>940218</xdr:colOff>
      <xdr:row>1</xdr:row>
      <xdr:rowOff>505893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8956" y="1105632"/>
          <a:ext cx="880687" cy="428961"/>
        </a:xfrm>
        <a:prstGeom prst="rect">
          <a:avLst/>
        </a:prstGeom>
      </xdr:spPr>
    </xdr:pic>
    <xdr:clientData/>
  </xdr:twoCellAnchor>
  <xdr:twoCellAnchor editAs="oneCell">
    <xdr:from>
      <xdr:col>4</xdr:col>
      <xdr:colOff>878406</xdr:colOff>
      <xdr:row>0</xdr:row>
      <xdr:rowOff>0</xdr:rowOff>
    </xdr:from>
    <xdr:to>
      <xdr:col>13</xdr:col>
      <xdr:colOff>547985</xdr:colOff>
      <xdr:row>1</xdr:row>
      <xdr:rowOff>55561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456" y="0"/>
          <a:ext cx="8670704" cy="108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61"/>
  <sheetViews>
    <sheetView showGridLines="0" topLeftCell="A10" zoomScale="78" zoomScaleNormal="78" workbookViewId="0">
      <selection activeCell="D18" sqref="D18:H18"/>
    </sheetView>
  </sheetViews>
  <sheetFormatPr defaultColWidth="14.5703125" defaultRowHeight="15" x14ac:dyDescent="0.25"/>
  <cols>
    <col min="1" max="1" width="29" style="3" customWidth="1"/>
    <col min="2" max="2" width="5.28515625" style="3" customWidth="1"/>
    <col min="3" max="6" width="15" style="3" customWidth="1"/>
    <col min="7" max="9" width="15" style="9" customWidth="1"/>
    <col min="10" max="17" width="15" style="3" customWidth="1"/>
    <col min="18" max="16384" width="14.5703125" style="3"/>
  </cols>
  <sheetData>
    <row r="1" spans="2:19" ht="81" customHeight="1" x14ac:dyDescent="0.25"/>
    <row r="2" spans="2:19" ht="45" customHeight="1" x14ac:dyDescent="0.25">
      <c r="C2" s="67" t="s">
        <v>50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2:19" s="4" customFormat="1" ht="52.5" customHeight="1" x14ac:dyDescent="0.25">
      <c r="C3" s="29" t="s">
        <v>1</v>
      </c>
      <c r="D3" s="68" t="s">
        <v>43</v>
      </c>
      <c r="E3" s="69"/>
      <c r="F3" s="69"/>
      <c r="G3" s="69"/>
      <c r="H3" s="70"/>
      <c r="I3" s="29" t="s">
        <v>2</v>
      </c>
      <c r="J3" s="71" t="s">
        <v>66</v>
      </c>
      <c r="K3" s="71"/>
      <c r="L3" s="71"/>
      <c r="M3" s="72" t="s">
        <v>46</v>
      </c>
      <c r="N3" s="73"/>
      <c r="O3" s="74">
        <f>SUM(I10:I24)</f>
        <v>5.3419999999999996</v>
      </c>
      <c r="P3" s="75"/>
      <c r="Q3" s="75"/>
    </row>
    <row r="4" spans="2:19" ht="21" x14ac:dyDescent="0.25">
      <c r="C4" s="67" t="s">
        <v>64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2:19" x14ac:dyDescent="0.25">
      <c r="C5" s="61" t="s">
        <v>22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2:19" s="6" customFormat="1" ht="75" x14ac:dyDescent="0.25">
      <c r="C6" s="49" t="s">
        <v>9</v>
      </c>
      <c r="D6" s="62" t="s">
        <v>10</v>
      </c>
      <c r="E6" s="62"/>
      <c r="F6" s="62"/>
      <c r="G6" s="62" t="s">
        <v>11</v>
      </c>
      <c r="H6" s="62"/>
      <c r="I6" s="62"/>
      <c r="J6" s="63" t="s">
        <v>12</v>
      </c>
      <c r="K6" s="63"/>
      <c r="L6" s="63" t="s">
        <v>13</v>
      </c>
      <c r="M6" s="63"/>
      <c r="N6" s="64" t="s">
        <v>14</v>
      </c>
      <c r="O6" s="65"/>
      <c r="P6" s="65"/>
      <c r="Q6" s="66"/>
    </row>
    <row r="7" spans="2:19" x14ac:dyDescent="0.25">
      <c r="C7" s="2">
        <v>0.06</v>
      </c>
      <c r="D7" s="76"/>
      <c r="E7" s="76"/>
      <c r="F7" s="76"/>
      <c r="G7" s="76">
        <v>0</v>
      </c>
      <c r="H7" s="76"/>
      <c r="I7" s="76"/>
      <c r="J7" s="76">
        <v>0.05</v>
      </c>
      <c r="K7" s="76"/>
      <c r="L7" s="76">
        <v>0.2</v>
      </c>
      <c r="M7" s="76"/>
      <c r="N7" s="77"/>
      <c r="O7" s="78"/>
      <c r="P7" s="78"/>
      <c r="Q7" s="79"/>
    </row>
    <row r="8" spans="2:19" x14ac:dyDescent="0.25">
      <c r="C8" s="80" t="s">
        <v>65</v>
      </c>
      <c r="D8" s="81"/>
      <c r="E8" s="81"/>
      <c r="F8" s="81"/>
      <c r="G8" s="81"/>
      <c r="H8" s="81"/>
      <c r="I8" s="82"/>
      <c r="J8" s="62" t="s">
        <v>69</v>
      </c>
      <c r="K8" s="80" t="s">
        <v>45</v>
      </c>
      <c r="L8" s="81"/>
      <c r="M8" s="81"/>
      <c r="N8" s="81"/>
      <c r="O8" s="81"/>
      <c r="P8" s="82"/>
      <c r="Q8" s="83" t="s">
        <v>7</v>
      </c>
    </row>
    <row r="9" spans="2:19" s="7" customFormat="1" ht="75" x14ac:dyDescent="0.25">
      <c r="C9" s="49" t="s">
        <v>3</v>
      </c>
      <c r="D9" s="80" t="s">
        <v>29</v>
      </c>
      <c r="E9" s="82"/>
      <c r="F9" s="49" t="s">
        <v>30</v>
      </c>
      <c r="G9" s="49" t="s">
        <v>31</v>
      </c>
      <c r="H9" s="49" t="s">
        <v>32</v>
      </c>
      <c r="I9" s="49" t="s">
        <v>23</v>
      </c>
      <c r="J9" s="62"/>
      <c r="K9" s="49" t="s">
        <v>4</v>
      </c>
      <c r="L9" s="49" t="s">
        <v>41</v>
      </c>
      <c r="M9" s="49" t="s">
        <v>42</v>
      </c>
      <c r="N9" s="50" t="s">
        <v>5</v>
      </c>
      <c r="O9" s="50" t="s">
        <v>6</v>
      </c>
      <c r="P9" s="50" t="s">
        <v>8</v>
      </c>
      <c r="Q9" s="83"/>
    </row>
    <row r="10" spans="2:19" x14ac:dyDescent="0.25">
      <c r="B10" s="84" t="s">
        <v>70</v>
      </c>
      <c r="C10" s="10">
        <v>1</v>
      </c>
      <c r="D10" s="87" t="s">
        <v>57</v>
      </c>
      <c r="E10" s="88"/>
      <c r="F10" s="10" t="s">
        <v>39</v>
      </c>
      <c r="G10" s="10">
        <v>0.2</v>
      </c>
      <c r="H10" s="12">
        <v>2</v>
      </c>
      <c r="I10" s="56">
        <f>H10*G10</f>
        <v>0.4</v>
      </c>
      <c r="J10" s="15">
        <f>IF(G10:G139,(I10/$O$3),"")</f>
        <v>7.4878322725570962E-2</v>
      </c>
      <c r="K10" s="53"/>
      <c r="L10" s="53"/>
      <c r="M10" s="54"/>
      <c r="N10" s="53">
        <v>0.05</v>
      </c>
      <c r="O10" s="53"/>
      <c r="P10" s="53"/>
      <c r="Q10" s="55"/>
      <c r="S10" s="34"/>
    </row>
    <row r="11" spans="2:19" x14ac:dyDescent="0.25">
      <c r="B11" s="85"/>
      <c r="C11" s="10">
        <v>2</v>
      </c>
      <c r="D11" s="87" t="s">
        <v>58</v>
      </c>
      <c r="E11" s="88"/>
      <c r="F11" s="10" t="s">
        <v>40</v>
      </c>
      <c r="G11" s="10">
        <v>0.1</v>
      </c>
      <c r="H11" s="12">
        <f>6.35/5</f>
        <v>1.27</v>
      </c>
      <c r="I11" s="56">
        <f t="shared" ref="I11:I17" si="0">H11*G11</f>
        <v>0.127</v>
      </c>
      <c r="J11" s="15">
        <f>IF(G11:G140,(I11/$O$3),"")</f>
        <v>2.3773867465368779E-2</v>
      </c>
      <c r="K11" s="53"/>
      <c r="L11" s="53"/>
      <c r="M11" s="54"/>
      <c r="N11" s="53">
        <v>0.1</v>
      </c>
      <c r="O11" s="53"/>
      <c r="P11" s="53"/>
      <c r="Q11" s="55"/>
      <c r="S11" s="34"/>
    </row>
    <row r="12" spans="2:19" x14ac:dyDescent="0.25">
      <c r="B12" s="85"/>
      <c r="C12" s="10">
        <v>3</v>
      </c>
      <c r="D12" s="87" t="s">
        <v>59</v>
      </c>
      <c r="E12" s="88"/>
      <c r="F12" s="10" t="s">
        <v>40</v>
      </c>
      <c r="G12" s="10">
        <v>5.0000000000000001E-3</v>
      </c>
      <c r="H12" s="12">
        <v>3</v>
      </c>
      <c r="I12" s="56">
        <f t="shared" si="0"/>
        <v>1.4999999999999999E-2</v>
      </c>
      <c r="J12" s="15">
        <f>IF(G12:G141,(I12/$O$3),"")</f>
        <v>2.8079371022089105E-3</v>
      </c>
      <c r="K12" s="53"/>
      <c r="L12" s="53"/>
      <c r="M12" s="54"/>
      <c r="N12" s="53"/>
      <c r="O12" s="53"/>
      <c r="P12" s="53"/>
      <c r="Q12" s="55"/>
      <c r="S12" s="34"/>
    </row>
    <row r="13" spans="2:19" x14ac:dyDescent="0.25">
      <c r="B13" s="85"/>
      <c r="C13" s="10">
        <v>4</v>
      </c>
      <c r="D13" s="87" t="s">
        <v>60</v>
      </c>
      <c r="E13" s="88"/>
      <c r="F13" s="10" t="s">
        <v>40</v>
      </c>
      <c r="G13" s="10">
        <v>0.1</v>
      </c>
      <c r="H13" s="12">
        <v>10</v>
      </c>
      <c r="I13" s="56">
        <f t="shared" si="0"/>
        <v>1</v>
      </c>
      <c r="J13" s="15">
        <f>IF(G13:G142,(I13/$O$3),"")</f>
        <v>0.18719580681392739</v>
      </c>
      <c r="K13" s="53"/>
      <c r="L13" s="53"/>
      <c r="M13" s="54"/>
      <c r="N13" s="53"/>
      <c r="O13" s="53"/>
      <c r="P13" s="53"/>
      <c r="Q13" s="55"/>
      <c r="S13" s="34"/>
    </row>
    <row r="14" spans="2:19" x14ac:dyDescent="0.25">
      <c r="B14" s="85"/>
      <c r="C14" s="10">
        <v>5</v>
      </c>
      <c r="D14" s="89" t="s">
        <v>61</v>
      </c>
      <c r="E14" s="90"/>
      <c r="F14" s="26" t="s">
        <v>33</v>
      </c>
      <c r="G14" s="26">
        <v>3</v>
      </c>
      <c r="H14" s="27">
        <v>1</v>
      </c>
      <c r="I14" s="57">
        <f t="shared" si="0"/>
        <v>3</v>
      </c>
      <c r="J14" s="28">
        <f t="shared" ref="J14:J24" si="1">IF(G14:G140,(I14/$O$3),"")</f>
        <v>0.56158742044178211</v>
      </c>
      <c r="K14" s="53"/>
      <c r="L14" s="53"/>
      <c r="M14" s="54"/>
      <c r="N14" s="53"/>
      <c r="O14" s="53"/>
      <c r="P14" s="53"/>
      <c r="Q14" s="55"/>
      <c r="S14" s="34"/>
    </row>
    <row r="15" spans="2:19" x14ac:dyDescent="0.25">
      <c r="B15" s="85"/>
      <c r="C15" s="10">
        <v>6</v>
      </c>
      <c r="D15" s="91" t="s">
        <v>62</v>
      </c>
      <c r="E15" s="91"/>
      <c r="F15" s="10" t="s">
        <v>38</v>
      </c>
      <c r="G15" s="30">
        <v>1</v>
      </c>
      <c r="H15" s="12">
        <v>0.5</v>
      </c>
      <c r="I15" s="56">
        <f t="shared" si="0"/>
        <v>0.5</v>
      </c>
      <c r="J15" s="28">
        <f t="shared" si="1"/>
        <v>9.3597903406963695E-2</v>
      </c>
      <c r="K15" s="53"/>
      <c r="L15" s="53"/>
      <c r="M15" s="54"/>
      <c r="N15" s="53"/>
      <c r="O15" s="53"/>
      <c r="P15" s="53"/>
      <c r="Q15" s="55"/>
      <c r="S15" s="34"/>
    </row>
    <row r="16" spans="2:19" x14ac:dyDescent="0.25">
      <c r="B16" s="85"/>
      <c r="C16" s="10">
        <v>7</v>
      </c>
      <c r="D16" s="91" t="s">
        <v>63</v>
      </c>
      <c r="E16" s="91"/>
      <c r="F16" s="10" t="s">
        <v>33</v>
      </c>
      <c r="G16" s="10">
        <v>1</v>
      </c>
      <c r="H16" s="12">
        <v>0.2</v>
      </c>
      <c r="I16" s="56">
        <f t="shared" si="0"/>
        <v>0.2</v>
      </c>
      <c r="J16" s="28">
        <f t="shared" si="1"/>
        <v>3.7439161362785481E-2</v>
      </c>
      <c r="K16" s="53"/>
      <c r="L16" s="53"/>
      <c r="M16" s="54"/>
      <c r="N16" s="53"/>
      <c r="O16" s="53"/>
      <c r="P16" s="53"/>
      <c r="Q16" s="55"/>
      <c r="S16" s="34"/>
    </row>
    <row r="17" spans="2:19" x14ac:dyDescent="0.25">
      <c r="B17" s="86"/>
      <c r="C17" s="10">
        <v>8</v>
      </c>
      <c r="D17" s="87"/>
      <c r="E17" s="88"/>
      <c r="F17" s="10"/>
      <c r="G17" s="10"/>
      <c r="H17" s="12"/>
      <c r="I17" s="56">
        <f t="shared" si="0"/>
        <v>0</v>
      </c>
      <c r="J17" s="15" t="str">
        <f t="shared" si="1"/>
        <v/>
      </c>
      <c r="K17" s="53"/>
      <c r="L17" s="53"/>
      <c r="M17" s="54"/>
      <c r="N17" s="53"/>
      <c r="O17" s="53"/>
      <c r="P17" s="53"/>
      <c r="Q17" s="55"/>
    </row>
    <row r="18" spans="2:19" x14ac:dyDescent="0.25">
      <c r="B18" s="92" t="s">
        <v>56</v>
      </c>
      <c r="C18" s="23">
        <v>1</v>
      </c>
      <c r="D18" s="94" t="s">
        <v>67</v>
      </c>
      <c r="E18" s="95"/>
      <c r="F18" s="23" t="s">
        <v>68</v>
      </c>
      <c r="G18" s="23">
        <f>1/100</f>
        <v>0.01</v>
      </c>
      <c r="H18" s="24">
        <v>10</v>
      </c>
      <c r="I18" s="58">
        <f t="shared" ref="I18:I24" si="2">H18*G18</f>
        <v>0.1</v>
      </c>
      <c r="J18" s="25">
        <f t="shared" si="1"/>
        <v>1.871958068139274E-2</v>
      </c>
      <c r="K18" s="53"/>
      <c r="L18" s="40"/>
      <c r="M18" s="41"/>
      <c r="N18" s="53"/>
      <c r="O18" s="53"/>
      <c r="P18" s="53"/>
      <c r="Q18" s="38"/>
    </row>
    <row r="19" spans="2:19" x14ac:dyDescent="0.25">
      <c r="B19" s="92"/>
      <c r="C19" s="10">
        <v>2</v>
      </c>
      <c r="D19" s="87"/>
      <c r="E19" s="88"/>
      <c r="F19" s="10"/>
      <c r="G19" s="10"/>
      <c r="H19" s="12"/>
      <c r="I19" s="56">
        <f t="shared" si="2"/>
        <v>0</v>
      </c>
      <c r="J19" s="15" t="str">
        <f t="shared" si="1"/>
        <v/>
      </c>
      <c r="K19" s="53"/>
      <c r="L19" s="40"/>
      <c r="M19" s="41"/>
      <c r="N19" s="53"/>
      <c r="O19" s="53"/>
      <c r="P19" s="53"/>
      <c r="Q19" s="39"/>
    </row>
    <row r="20" spans="2:19" x14ac:dyDescent="0.25">
      <c r="B20" s="92"/>
      <c r="C20" s="23">
        <v>3</v>
      </c>
      <c r="D20" s="47"/>
      <c r="E20" s="48"/>
      <c r="F20" s="10"/>
      <c r="G20" s="10"/>
      <c r="H20" s="12"/>
      <c r="I20" s="56">
        <f t="shared" si="2"/>
        <v>0</v>
      </c>
      <c r="J20" s="15" t="str">
        <f t="shared" si="1"/>
        <v/>
      </c>
      <c r="K20" s="53"/>
      <c r="L20" s="40"/>
      <c r="M20" s="41"/>
      <c r="N20" s="53"/>
      <c r="O20" s="53"/>
      <c r="P20" s="53"/>
      <c r="Q20" s="39"/>
    </row>
    <row r="21" spans="2:19" x14ac:dyDescent="0.25">
      <c r="B21" s="92"/>
      <c r="C21" s="10">
        <v>4</v>
      </c>
      <c r="D21" s="47"/>
      <c r="E21" s="48"/>
      <c r="F21" s="10"/>
      <c r="G21" s="10"/>
      <c r="H21" s="12"/>
      <c r="I21" s="56">
        <f t="shared" si="2"/>
        <v>0</v>
      </c>
      <c r="J21" s="15" t="str">
        <f t="shared" si="1"/>
        <v/>
      </c>
      <c r="K21" s="53"/>
      <c r="L21" s="40"/>
      <c r="M21" s="41"/>
      <c r="N21" s="53"/>
      <c r="O21" s="53"/>
      <c r="P21" s="53"/>
      <c r="Q21" s="39"/>
    </row>
    <row r="22" spans="2:19" x14ac:dyDescent="0.25">
      <c r="B22" s="92"/>
      <c r="C22" s="23">
        <v>5</v>
      </c>
      <c r="D22" s="87"/>
      <c r="E22" s="88"/>
      <c r="F22" s="10"/>
      <c r="G22" s="10"/>
      <c r="H22" s="12"/>
      <c r="I22" s="56">
        <f t="shared" si="2"/>
        <v>0</v>
      </c>
      <c r="J22" s="15" t="str">
        <f t="shared" si="1"/>
        <v/>
      </c>
      <c r="K22" s="53"/>
      <c r="L22" s="40"/>
      <c r="M22" s="41"/>
      <c r="N22" s="53"/>
      <c r="O22" s="53"/>
      <c r="P22" s="53"/>
      <c r="Q22" s="39"/>
    </row>
    <row r="23" spans="2:19" x14ac:dyDescent="0.25">
      <c r="B23" s="92"/>
      <c r="C23" s="10">
        <v>6</v>
      </c>
      <c r="D23" s="87"/>
      <c r="E23" s="88"/>
      <c r="F23" s="10"/>
      <c r="G23" s="10"/>
      <c r="H23" s="12"/>
      <c r="I23" s="56">
        <f t="shared" si="2"/>
        <v>0</v>
      </c>
      <c r="J23" s="15" t="str">
        <f t="shared" si="1"/>
        <v/>
      </c>
      <c r="K23" s="53"/>
      <c r="L23" s="40"/>
      <c r="M23" s="41"/>
      <c r="N23" s="53"/>
      <c r="O23" s="53"/>
      <c r="P23" s="53"/>
      <c r="Q23" s="39"/>
    </row>
    <row r="24" spans="2:19" x14ac:dyDescent="0.25">
      <c r="B24" s="93"/>
      <c r="C24" s="23">
        <v>7</v>
      </c>
      <c r="D24" s="87"/>
      <c r="E24" s="88"/>
      <c r="F24" s="10"/>
      <c r="G24" s="10"/>
      <c r="H24" s="12"/>
      <c r="I24" s="56">
        <f t="shared" si="2"/>
        <v>0</v>
      </c>
      <c r="J24" s="15" t="str">
        <f t="shared" si="1"/>
        <v/>
      </c>
      <c r="K24" s="53"/>
      <c r="L24" s="40"/>
      <c r="M24" s="41"/>
      <c r="N24" s="53"/>
      <c r="O24" s="53"/>
      <c r="P24" s="53"/>
      <c r="Q24" s="39"/>
    </row>
    <row r="25" spans="2:19" ht="15" customHeight="1" x14ac:dyDescent="0.25">
      <c r="C25" s="80" t="s">
        <v>65</v>
      </c>
      <c r="D25" s="81"/>
      <c r="E25" s="81"/>
      <c r="F25" s="81"/>
      <c r="G25" s="81"/>
      <c r="H25" s="81"/>
      <c r="I25" s="82"/>
      <c r="J25" s="62" t="s">
        <v>69</v>
      </c>
      <c r="K25" s="61" t="s">
        <v>28</v>
      </c>
      <c r="L25" s="61"/>
      <c r="M25" s="61"/>
      <c r="N25" s="61"/>
      <c r="O25" s="61"/>
      <c r="P25" s="61"/>
      <c r="Q25" s="63" t="s">
        <v>49</v>
      </c>
    </row>
    <row r="26" spans="2:19" ht="105" x14ac:dyDescent="0.25">
      <c r="C26" s="49" t="s">
        <v>3</v>
      </c>
      <c r="D26" s="80" t="s">
        <v>48</v>
      </c>
      <c r="E26" s="97"/>
      <c r="F26" s="49" t="s">
        <v>30</v>
      </c>
      <c r="G26" s="49" t="s">
        <v>31</v>
      </c>
      <c r="H26" s="49" t="s">
        <v>32</v>
      </c>
      <c r="I26" s="49" t="s">
        <v>23</v>
      </c>
      <c r="J26" s="62"/>
      <c r="K26" s="49" t="s">
        <v>20</v>
      </c>
      <c r="L26" s="49" t="s">
        <v>19</v>
      </c>
      <c r="M26" s="49" t="s">
        <v>18</v>
      </c>
      <c r="N26" s="50" t="s">
        <v>17</v>
      </c>
      <c r="O26" s="50" t="s">
        <v>16</v>
      </c>
      <c r="P26" s="50" t="s">
        <v>15</v>
      </c>
      <c r="Q26" s="96"/>
      <c r="S26" s="1"/>
    </row>
    <row r="27" spans="2:19" x14ac:dyDescent="0.25">
      <c r="B27" s="84" t="s">
        <v>47</v>
      </c>
      <c r="C27" s="22">
        <f t="shared" ref="C27:D34" si="3">IF(C10=0,"",C10)</f>
        <v>1</v>
      </c>
      <c r="D27" s="99" t="str">
        <f t="shared" si="3"/>
        <v>Farinha de trigo</v>
      </c>
      <c r="E27" s="100"/>
      <c r="F27" s="22" t="str">
        <f>F10</f>
        <v>kg</v>
      </c>
      <c r="G27" s="22">
        <f>IF(G10=0,"",G10)</f>
        <v>0.2</v>
      </c>
      <c r="H27" s="19">
        <f>IF(H10=0, " ",H10)</f>
        <v>2</v>
      </c>
      <c r="I27" s="20">
        <f t="shared" ref="I27:I33" si="4">IF(H10=0,"",G27*H27)</f>
        <v>0.4</v>
      </c>
      <c r="J27" s="15">
        <f t="shared" ref="J27:J34" si="5">IFERROR(IF(G27:G150,(I27/$O$3),""),"")</f>
        <v>7.4878322725570962E-2</v>
      </c>
      <c r="K27" s="17">
        <f>IF(G10=0,"",$C$7)</f>
        <v>0.06</v>
      </c>
      <c r="L27" s="17">
        <f>IF($G$10=0,"",$D$7)</f>
        <v>0</v>
      </c>
      <c r="M27" s="17">
        <f>IF(G10=0,"",$G$7)</f>
        <v>0</v>
      </c>
      <c r="N27" s="17">
        <f>IF(G10=0,"",$J$7)</f>
        <v>0.05</v>
      </c>
      <c r="O27" s="17">
        <f>IF(G10=0,"",$L$7)</f>
        <v>0.2</v>
      </c>
      <c r="P27" s="17">
        <f>IF(G10=0,"",$N$7)</f>
        <v>0</v>
      </c>
      <c r="Q27" s="13">
        <v>0.03</v>
      </c>
      <c r="S27" s="8"/>
    </row>
    <row r="28" spans="2:19" x14ac:dyDescent="0.25">
      <c r="B28" s="85"/>
      <c r="C28" s="22">
        <f t="shared" si="3"/>
        <v>2</v>
      </c>
      <c r="D28" s="99" t="str">
        <f t="shared" si="3"/>
        <v xml:space="preserve">Açúçar </v>
      </c>
      <c r="E28" s="100"/>
      <c r="F28" s="22" t="str">
        <f>F11</f>
        <v>Kg</v>
      </c>
      <c r="G28" s="22">
        <f>IF(G11=0,"",G11)</f>
        <v>0.1</v>
      </c>
      <c r="H28" s="19">
        <f t="shared" ref="H28:H41" si="6">IF(H11=0, " ",H11)</f>
        <v>1.27</v>
      </c>
      <c r="I28" s="20">
        <f t="shared" si="4"/>
        <v>0.127</v>
      </c>
      <c r="J28" s="15">
        <f t="shared" si="5"/>
        <v>2.3773867465368779E-2</v>
      </c>
      <c r="K28" s="17">
        <f>IF(G11=0,"",$C$7)</f>
        <v>0.06</v>
      </c>
      <c r="L28" s="17">
        <f>IF(G11=0,"",$D$7)</f>
        <v>0</v>
      </c>
      <c r="M28" s="17">
        <f>IF(G11=0,"",$G$7)</f>
        <v>0</v>
      </c>
      <c r="N28" s="17">
        <f>IF(G11=0,"",$J$7)</f>
        <v>0.05</v>
      </c>
      <c r="O28" s="17">
        <f>IF(G11=0,"",$L$7)</f>
        <v>0.2</v>
      </c>
      <c r="P28" s="17">
        <f>IF(G11=0,"",$N$7)</f>
        <v>0</v>
      </c>
      <c r="Q28" s="13">
        <v>0.03</v>
      </c>
    </row>
    <row r="29" spans="2:19" x14ac:dyDescent="0.25">
      <c r="B29" s="85"/>
      <c r="C29" s="22">
        <f t="shared" si="3"/>
        <v>3</v>
      </c>
      <c r="D29" s="99" t="str">
        <f t="shared" si="3"/>
        <v>Fermento</v>
      </c>
      <c r="E29" s="100"/>
      <c r="F29" s="22" t="str">
        <f>F12</f>
        <v>Kg</v>
      </c>
      <c r="G29" s="22">
        <f>IF(G12=0,"",G12)</f>
        <v>5.0000000000000001E-3</v>
      </c>
      <c r="H29" s="19">
        <f t="shared" si="6"/>
        <v>3</v>
      </c>
      <c r="I29" s="20">
        <f t="shared" si="4"/>
        <v>1.4999999999999999E-2</v>
      </c>
      <c r="J29" s="15">
        <f t="shared" si="5"/>
        <v>2.8079371022089105E-3</v>
      </c>
      <c r="K29" s="17">
        <f>IF(G12=0,"",$C$7)</f>
        <v>0.06</v>
      </c>
      <c r="L29" s="17">
        <f>IF(G12=0,"",$D$7)</f>
        <v>0</v>
      </c>
      <c r="M29" s="17">
        <f>IF(G12=0,"",$G$7)</f>
        <v>0</v>
      </c>
      <c r="N29" s="17">
        <f>IF(G12=0,"",$J$7)</f>
        <v>0.05</v>
      </c>
      <c r="O29" s="17">
        <f>IF(G12=0,"",$L$7)</f>
        <v>0.2</v>
      </c>
      <c r="P29" s="17">
        <f>IF(G12=0,"",$N$7)</f>
        <v>0</v>
      </c>
      <c r="Q29" s="13">
        <v>0.03</v>
      </c>
    </row>
    <row r="30" spans="2:19" x14ac:dyDescent="0.25">
      <c r="B30" s="85"/>
      <c r="C30" s="22">
        <f t="shared" si="3"/>
        <v>4</v>
      </c>
      <c r="D30" s="99" t="str">
        <f t="shared" si="3"/>
        <v>Manteiga</v>
      </c>
      <c r="E30" s="100"/>
      <c r="F30" s="22" t="str">
        <f>F13</f>
        <v>Kg</v>
      </c>
      <c r="G30" s="22">
        <f>IF(G13=0,"",G13)</f>
        <v>0.1</v>
      </c>
      <c r="H30" s="19">
        <f t="shared" si="6"/>
        <v>10</v>
      </c>
      <c r="I30" s="20">
        <f t="shared" si="4"/>
        <v>1</v>
      </c>
      <c r="J30" s="15">
        <f t="shared" si="5"/>
        <v>0.18719580681392739</v>
      </c>
      <c r="K30" s="17">
        <f>IF(G13=0,"",$C$7)</f>
        <v>0.06</v>
      </c>
      <c r="L30" s="17">
        <f>IF(G13=0,"",$D$7)</f>
        <v>0</v>
      </c>
      <c r="M30" s="17">
        <f>IF(G13=0,"",$G$7)</f>
        <v>0</v>
      </c>
      <c r="N30" s="17">
        <f>IF(G13=0,"",$J$7)</f>
        <v>0.05</v>
      </c>
      <c r="O30" s="17">
        <f>IF(G13=0,"",$L$7)</f>
        <v>0.2</v>
      </c>
      <c r="P30" s="17">
        <f>IF(G13=0,"",$N$7)</f>
        <v>0</v>
      </c>
      <c r="Q30" s="13">
        <v>0.03</v>
      </c>
    </row>
    <row r="31" spans="2:19" x14ac:dyDescent="0.25">
      <c r="B31" s="85"/>
      <c r="C31" s="22">
        <f t="shared" si="3"/>
        <v>5</v>
      </c>
      <c r="D31" s="99" t="str">
        <f t="shared" si="3"/>
        <v>Ovos</v>
      </c>
      <c r="E31" s="100"/>
      <c r="F31" s="22" t="str">
        <f t="shared" ref="F31:F34" si="7">F14</f>
        <v>unidade</v>
      </c>
      <c r="G31" s="22">
        <f t="shared" ref="G31:G34" si="8">IF(G14=0,"",G14)</f>
        <v>3</v>
      </c>
      <c r="H31" s="19">
        <f t="shared" si="6"/>
        <v>1</v>
      </c>
      <c r="I31" s="20">
        <f t="shared" si="4"/>
        <v>3</v>
      </c>
      <c r="J31" s="15">
        <f t="shared" si="5"/>
        <v>0.56158742044178211</v>
      </c>
      <c r="K31" s="17">
        <f t="shared" ref="K31:K34" si="9">IF(G14=0,"",$C$7)</f>
        <v>0.06</v>
      </c>
      <c r="L31" s="17">
        <f t="shared" ref="L31:L34" si="10">IF(G14=0,"",$D$7)</f>
        <v>0</v>
      </c>
      <c r="M31" s="17">
        <f t="shared" ref="M31:M34" si="11">IF(G14=0,"",$G$7)</f>
        <v>0</v>
      </c>
      <c r="N31" s="17">
        <f t="shared" ref="N31:N34" si="12">IF(G14=0,"",$J$7)</f>
        <v>0.05</v>
      </c>
      <c r="O31" s="17">
        <f t="shared" ref="O31:O34" si="13">IF(G14=0,"",$L$7)</f>
        <v>0.2</v>
      </c>
      <c r="P31" s="17">
        <f t="shared" ref="P31:P34" si="14">IF(G14=0,"",$N$7)</f>
        <v>0</v>
      </c>
      <c r="Q31" s="13">
        <v>0.03</v>
      </c>
    </row>
    <row r="32" spans="2:19" x14ac:dyDescent="0.25">
      <c r="B32" s="85"/>
      <c r="C32" s="22">
        <f t="shared" si="3"/>
        <v>6</v>
      </c>
      <c r="D32" s="99" t="str">
        <f t="shared" si="3"/>
        <v>Embalagem</v>
      </c>
      <c r="E32" s="100"/>
      <c r="F32" s="22" t="str">
        <f t="shared" si="7"/>
        <v xml:space="preserve">unidade </v>
      </c>
      <c r="G32" s="22">
        <f t="shared" si="8"/>
        <v>1</v>
      </c>
      <c r="H32" s="19">
        <f t="shared" si="6"/>
        <v>0.5</v>
      </c>
      <c r="I32" s="20">
        <f t="shared" si="4"/>
        <v>0.5</v>
      </c>
      <c r="J32" s="15">
        <f t="shared" si="5"/>
        <v>9.3597903406963695E-2</v>
      </c>
      <c r="K32" s="17">
        <f t="shared" si="9"/>
        <v>0.06</v>
      </c>
      <c r="L32" s="17">
        <f t="shared" si="10"/>
        <v>0</v>
      </c>
      <c r="M32" s="17">
        <f t="shared" si="11"/>
        <v>0</v>
      </c>
      <c r="N32" s="17">
        <f t="shared" si="12"/>
        <v>0.05</v>
      </c>
      <c r="O32" s="17">
        <f t="shared" si="13"/>
        <v>0.2</v>
      </c>
      <c r="P32" s="17">
        <f t="shared" si="14"/>
        <v>0</v>
      </c>
      <c r="Q32" s="13">
        <v>0.03</v>
      </c>
    </row>
    <row r="33" spans="2:17" x14ac:dyDescent="0.25">
      <c r="B33" s="85"/>
      <c r="C33" s="22">
        <f t="shared" si="3"/>
        <v>7</v>
      </c>
      <c r="D33" s="99" t="str">
        <f t="shared" si="3"/>
        <v xml:space="preserve">Etiqueta </v>
      </c>
      <c r="E33" s="100"/>
      <c r="F33" s="22" t="str">
        <f t="shared" si="7"/>
        <v>unidade</v>
      </c>
      <c r="G33" s="22">
        <f t="shared" si="8"/>
        <v>1</v>
      </c>
      <c r="H33" s="19">
        <f t="shared" si="6"/>
        <v>0.2</v>
      </c>
      <c r="I33" s="20">
        <f t="shared" si="4"/>
        <v>0.2</v>
      </c>
      <c r="J33" s="15">
        <f t="shared" si="5"/>
        <v>3.7439161362785481E-2</v>
      </c>
      <c r="K33" s="17">
        <f t="shared" si="9"/>
        <v>0.06</v>
      </c>
      <c r="L33" s="17">
        <f t="shared" si="10"/>
        <v>0</v>
      </c>
      <c r="M33" s="17">
        <f t="shared" si="11"/>
        <v>0</v>
      </c>
      <c r="N33" s="17">
        <f t="shared" si="12"/>
        <v>0.05</v>
      </c>
      <c r="O33" s="17">
        <f t="shared" si="13"/>
        <v>0.2</v>
      </c>
      <c r="P33" s="17">
        <f t="shared" si="14"/>
        <v>0</v>
      </c>
      <c r="Q33" s="13">
        <v>0.03</v>
      </c>
    </row>
    <row r="34" spans="2:17" ht="15.75" thickBot="1" x14ac:dyDescent="0.3">
      <c r="B34" s="98"/>
      <c r="C34" s="22">
        <f t="shared" si="3"/>
        <v>8</v>
      </c>
      <c r="D34" s="99" t="str">
        <f t="shared" si="3"/>
        <v/>
      </c>
      <c r="E34" s="100"/>
      <c r="F34" s="22">
        <f t="shared" si="7"/>
        <v>0</v>
      </c>
      <c r="G34" s="22" t="str">
        <f t="shared" si="8"/>
        <v/>
      </c>
      <c r="H34" s="19" t="str">
        <f t="shared" si="6"/>
        <v xml:space="preserve"> </v>
      </c>
      <c r="I34" s="20" t="str">
        <f>IF(H17=0,"",G34*H34)</f>
        <v/>
      </c>
      <c r="J34" s="15" t="str">
        <f t="shared" si="5"/>
        <v/>
      </c>
      <c r="K34" s="17" t="str">
        <f t="shared" si="9"/>
        <v/>
      </c>
      <c r="L34" s="17" t="str">
        <f t="shared" si="10"/>
        <v/>
      </c>
      <c r="M34" s="17" t="str">
        <f t="shared" si="11"/>
        <v/>
      </c>
      <c r="N34" s="17" t="str">
        <f t="shared" si="12"/>
        <v/>
      </c>
      <c r="O34" s="17" t="str">
        <f t="shared" si="13"/>
        <v/>
      </c>
      <c r="P34" s="17" t="str">
        <f t="shared" si="14"/>
        <v/>
      </c>
      <c r="Q34" s="13"/>
    </row>
    <row r="35" spans="2:17" ht="15.75" customHeight="1" thickTop="1" x14ac:dyDescent="0.25">
      <c r="B35" s="92" t="s">
        <v>56</v>
      </c>
      <c r="C35" s="22">
        <f>IF(C18=0,"",C18)</f>
        <v>1</v>
      </c>
      <c r="D35" s="99" t="str">
        <f>IF(D18=0,"",D18)</f>
        <v>Confeiteira terceirizada</v>
      </c>
      <c r="E35" s="100"/>
      <c r="F35" s="22" t="str">
        <f>F18</f>
        <v>horas</v>
      </c>
      <c r="G35" s="22">
        <f>IF(G18=0,"",G18)</f>
        <v>0.01</v>
      </c>
      <c r="H35" s="19">
        <f t="shared" si="6"/>
        <v>10</v>
      </c>
      <c r="I35" s="20">
        <f t="shared" ref="I35:I41" si="15">IF(H18=0,"",G35*H35)</f>
        <v>0.1</v>
      </c>
      <c r="J35" s="15">
        <f>IFERROR(IF(G35:G155,(I35/$O$3),""),"")</f>
        <v>1.871958068139274E-2</v>
      </c>
      <c r="K35" s="17">
        <f>IF(G18=0,"",$C$7)</f>
        <v>0.06</v>
      </c>
      <c r="L35" s="17">
        <f>IF(G18=0,"",$D$7)</f>
        <v>0</v>
      </c>
      <c r="M35" s="17">
        <f>IF(G18=0,"",$G$7)</f>
        <v>0</v>
      </c>
      <c r="N35" s="17">
        <f>IF(G18=0,"",$J$7)</f>
        <v>0.05</v>
      </c>
      <c r="O35" s="17">
        <f>IF(G18=0,"",$L$7)</f>
        <v>0.2</v>
      </c>
      <c r="P35" s="17">
        <f>IF(G18=0,"",$N$7)</f>
        <v>0</v>
      </c>
      <c r="Q35" s="13">
        <v>0.02</v>
      </c>
    </row>
    <row r="36" spans="2:17" x14ac:dyDescent="0.25">
      <c r="B36" s="92"/>
      <c r="C36" s="22">
        <f>IF(C19=0,"",C19)</f>
        <v>2</v>
      </c>
      <c r="D36" s="99" t="str">
        <f>IF(D19=0,"",D19)</f>
        <v/>
      </c>
      <c r="E36" s="100"/>
      <c r="F36" s="22">
        <f>F19</f>
        <v>0</v>
      </c>
      <c r="G36" s="22" t="str">
        <f>IF(G19=0,"",G19)</f>
        <v/>
      </c>
      <c r="H36" s="19" t="str">
        <f t="shared" si="6"/>
        <v xml:space="preserve"> </v>
      </c>
      <c r="I36" s="20" t="str">
        <f t="shared" si="15"/>
        <v/>
      </c>
      <c r="J36" s="15" t="str">
        <f>IFERROR(IF(G36:G156,(I36/$O$3),""),"")</f>
        <v/>
      </c>
      <c r="K36" s="17" t="str">
        <f>IF(G19=0,"",$C$7)</f>
        <v/>
      </c>
      <c r="L36" s="17" t="str">
        <f t="shared" ref="L36:L41" si="16">IF(G19=0,"",$D$7)</f>
        <v/>
      </c>
      <c r="M36" s="17" t="str">
        <f>IF(G19=0,"",$G$7)</f>
        <v/>
      </c>
      <c r="N36" s="17" t="str">
        <f>IF(G19=0,"",$J$7)</f>
        <v/>
      </c>
      <c r="O36" s="17" t="str">
        <f>IF(G19=0,"",$L$7)</f>
        <v/>
      </c>
      <c r="P36" s="17" t="str">
        <f>IF(G19=0,"",$N$7)</f>
        <v/>
      </c>
      <c r="Q36" s="13"/>
    </row>
    <row r="37" spans="2:17" x14ac:dyDescent="0.25">
      <c r="B37" s="92"/>
      <c r="C37" s="22">
        <f t="shared" ref="C37:C41" si="17">IF(C20=0,"",C20)</f>
        <v>3</v>
      </c>
      <c r="D37" s="45"/>
      <c r="E37" s="46"/>
      <c r="F37" s="22">
        <f t="shared" ref="F37:F38" si="18">F20</f>
        <v>0</v>
      </c>
      <c r="G37" s="22" t="str">
        <f t="shared" ref="G37:G38" si="19">IF(G20=0,"",G20)</f>
        <v/>
      </c>
      <c r="H37" s="32" t="str">
        <f>IF(H20=0, " ",H20)</f>
        <v xml:space="preserve"> </v>
      </c>
      <c r="I37" s="33" t="str">
        <f t="shared" si="15"/>
        <v/>
      </c>
      <c r="J37" s="15" t="str">
        <f>IFERROR(IF(G37:G157,(I37/$O$3),""),"")</f>
        <v/>
      </c>
      <c r="K37" s="17" t="str">
        <f t="shared" ref="K37:K38" si="20">IF(G20=0,"",$C$7)</f>
        <v/>
      </c>
      <c r="L37" s="17" t="str">
        <f t="shared" si="16"/>
        <v/>
      </c>
      <c r="M37" s="17" t="str">
        <f t="shared" ref="M37:M38" si="21">IF(G20=0,"",$G$7)</f>
        <v/>
      </c>
      <c r="N37" s="17" t="str">
        <f t="shared" ref="N37:N38" si="22">IF(G20=0,"",$J$7)</f>
        <v/>
      </c>
      <c r="O37" s="17" t="str">
        <f t="shared" ref="O37:O38" si="23">IF(G20=0,"",$L$7)</f>
        <v/>
      </c>
      <c r="P37" s="17" t="str">
        <f t="shared" ref="P37:P38" si="24">IF(G20=0,"",$N$7)</f>
        <v/>
      </c>
      <c r="Q37" s="13"/>
    </row>
    <row r="38" spans="2:17" x14ac:dyDescent="0.25">
      <c r="B38" s="92"/>
      <c r="C38" s="22">
        <f t="shared" si="17"/>
        <v>4</v>
      </c>
      <c r="D38" s="45"/>
      <c r="E38" s="46"/>
      <c r="F38" s="22">
        <f t="shared" si="18"/>
        <v>0</v>
      </c>
      <c r="G38" s="22" t="str">
        <f t="shared" si="19"/>
        <v/>
      </c>
      <c r="H38" s="32" t="str">
        <f t="shared" si="6"/>
        <v xml:space="preserve"> </v>
      </c>
      <c r="I38" s="33" t="str">
        <f t="shared" si="15"/>
        <v/>
      </c>
      <c r="J38" s="15" t="str">
        <f>IFERROR(IF(G38:G158,(I38/$O$3),""),"")</f>
        <v/>
      </c>
      <c r="K38" s="17" t="str">
        <f t="shared" si="20"/>
        <v/>
      </c>
      <c r="L38" s="17" t="str">
        <f t="shared" si="16"/>
        <v/>
      </c>
      <c r="M38" s="17" t="str">
        <f t="shared" si="21"/>
        <v/>
      </c>
      <c r="N38" s="17" t="str">
        <f t="shared" si="22"/>
        <v/>
      </c>
      <c r="O38" s="17" t="str">
        <f t="shared" si="23"/>
        <v/>
      </c>
      <c r="P38" s="17" t="str">
        <f t="shared" si="24"/>
        <v/>
      </c>
      <c r="Q38" s="13"/>
    </row>
    <row r="39" spans="2:17" x14ac:dyDescent="0.25">
      <c r="B39" s="92"/>
      <c r="C39" s="22">
        <f t="shared" si="17"/>
        <v>5</v>
      </c>
      <c r="D39" s="106" t="str">
        <f>IF(D22=0,"",D22)</f>
        <v/>
      </c>
      <c r="E39" s="107"/>
      <c r="F39" s="22">
        <f>F22</f>
        <v>0</v>
      </c>
      <c r="G39" s="22" t="str">
        <f>IF(G22=0,"",G22)</f>
        <v/>
      </c>
      <c r="H39" s="32" t="str">
        <f t="shared" si="6"/>
        <v xml:space="preserve"> </v>
      </c>
      <c r="I39" s="33" t="str">
        <f t="shared" si="15"/>
        <v/>
      </c>
      <c r="J39" s="18" t="str">
        <f>IFERROR(IF(G39:G157,(I39/$O$3),""),"")</f>
        <v/>
      </c>
      <c r="K39" s="17" t="str">
        <f>IF(G22=0,"",$C$7)</f>
        <v/>
      </c>
      <c r="L39" s="17" t="str">
        <f t="shared" si="16"/>
        <v/>
      </c>
      <c r="M39" s="17" t="str">
        <f>IF(G22=0,"",$G$7)</f>
        <v/>
      </c>
      <c r="N39" s="17" t="str">
        <f>IF(G22=0,"",$J$7)</f>
        <v/>
      </c>
      <c r="O39" s="17" t="str">
        <f>IF(G22=0,"",$L$7)</f>
        <v/>
      </c>
      <c r="P39" s="17" t="str">
        <f>IF(G22=0,"",$N$7)</f>
        <v/>
      </c>
      <c r="Q39" s="13"/>
    </row>
    <row r="40" spans="2:17" x14ac:dyDescent="0.25">
      <c r="B40" s="92"/>
      <c r="C40" s="22">
        <f t="shared" si="17"/>
        <v>6</v>
      </c>
      <c r="D40" s="106" t="str">
        <f>IF(D23=0,"",D23)</f>
        <v/>
      </c>
      <c r="E40" s="107"/>
      <c r="F40" s="22">
        <f>F23</f>
        <v>0</v>
      </c>
      <c r="G40" s="22" t="str">
        <f>IF(G23=0,"",G23)</f>
        <v/>
      </c>
      <c r="H40" s="32" t="str">
        <f t="shared" si="6"/>
        <v xml:space="preserve"> </v>
      </c>
      <c r="I40" s="33" t="str">
        <f t="shared" si="15"/>
        <v/>
      </c>
      <c r="J40" s="18" t="str">
        <f>IFERROR(IF(G40:G158,(I40/$O$3),""),"")</f>
        <v/>
      </c>
      <c r="K40" s="17" t="str">
        <f>IF(G23=0,"",$C$7)</f>
        <v/>
      </c>
      <c r="L40" s="17" t="str">
        <f t="shared" si="16"/>
        <v/>
      </c>
      <c r="M40" s="17" t="str">
        <f>IF(G23=0,"",$G$7)</f>
        <v/>
      </c>
      <c r="N40" s="17" t="str">
        <f>IF(G23=0,"",$J$7)</f>
        <v/>
      </c>
      <c r="O40" s="17" t="str">
        <f>IF(G23=0,"",$L$7)</f>
        <v/>
      </c>
      <c r="P40" s="17" t="str">
        <f>IF(G23=0,"",$N$7)</f>
        <v/>
      </c>
      <c r="Q40" s="14"/>
    </row>
    <row r="41" spans="2:17" x14ac:dyDescent="0.25">
      <c r="B41" s="93"/>
      <c r="C41" s="22">
        <f t="shared" si="17"/>
        <v>7</v>
      </c>
      <c r="D41" s="106" t="str">
        <f>IF(D24=0,"",D24)</f>
        <v/>
      </c>
      <c r="E41" s="107"/>
      <c r="F41" s="22">
        <f>F24</f>
        <v>0</v>
      </c>
      <c r="G41" s="22" t="str">
        <f>IF(G24=0,"",G24)</f>
        <v/>
      </c>
      <c r="H41" s="32" t="str">
        <f t="shared" si="6"/>
        <v xml:space="preserve"> </v>
      </c>
      <c r="I41" s="33" t="str">
        <f t="shared" si="15"/>
        <v/>
      </c>
      <c r="J41" s="18" t="str">
        <f>IFERROR(IF(G41:G159,(I41/$O$3),""),"")</f>
        <v/>
      </c>
      <c r="K41" s="17" t="str">
        <f>IF(G24=0,"",$C$7)</f>
        <v/>
      </c>
      <c r="L41" s="17" t="str">
        <f t="shared" si="16"/>
        <v/>
      </c>
      <c r="M41" s="17" t="str">
        <f>IF(G24=0,"",$G$7)</f>
        <v/>
      </c>
      <c r="N41" s="17" t="str">
        <f>IF(G24=0,"",$J$7)</f>
        <v/>
      </c>
      <c r="O41" s="17" t="str">
        <f>IF(G24=0,"",$L$7)</f>
        <v/>
      </c>
      <c r="P41" s="17" t="str">
        <f>IF(G24=0,"",$N$7)</f>
        <v/>
      </c>
      <c r="Q41" s="14"/>
    </row>
    <row r="42" spans="2:17" x14ac:dyDescent="0.25">
      <c r="C42" s="108" t="s">
        <v>0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2:17" s="5" customFormat="1" ht="45" x14ac:dyDescent="0.25">
      <c r="C43" s="80" t="s">
        <v>65</v>
      </c>
      <c r="D43" s="81"/>
      <c r="E43" s="81"/>
      <c r="F43" s="81"/>
      <c r="G43" s="81"/>
      <c r="H43" s="82"/>
      <c r="I43" s="60" t="s">
        <v>23</v>
      </c>
      <c r="J43" s="51" t="s">
        <v>53</v>
      </c>
      <c r="K43" s="62" t="s">
        <v>54</v>
      </c>
      <c r="L43" s="62"/>
      <c r="M43" s="49" t="s">
        <v>25</v>
      </c>
      <c r="N43" s="49" t="s">
        <v>24</v>
      </c>
      <c r="O43" s="49" t="s">
        <v>26</v>
      </c>
      <c r="P43" s="62" t="s">
        <v>34</v>
      </c>
      <c r="Q43" s="62"/>
    </row>
    <row r="44" spans="2:17" x14ac:dyDescent="0.25">
      <c r="B44" s="84" t="s">
        <v>44</v>
      </c>
      <c r="C44" s="101" t="str">
        <f>IF(D10=0,"",D10)</f>
        <v>Farinha de trigo</v>
      </c>
      <c r="D44" s="102"/>
      <c r="E44" s="102"/>
      <c r="F44" s="102"/>
      <c r="G44" s="102"/>
      <c r="H44" s="103"/>
      <c r="I44" s="19">
        <f>I27</f>
        <v>0.4</v>
      </c>
      <c r="J44" s="16">
        <f>IFERROR(G27*(-K10-L10+M10+N10+O10+P10+Q10),"")</f>
        <v>1.0000000000000002E-2</v>
      </c>
      <c r="K44" s="104">
        <f>IF($G$10=0,"",(100/(100-(SUM(K27:Q27)*100))))</f>
        <v>1.5151515151515151</v>
      </c>
      <c r="L44" s="104"/>
      <c r="M44" s="35">
        <f>IFERROR((I44+J44)*K44,"")</f>
        <v>0.62121212121212122</v>
      </c>
      <c r="N44" s="11">
        <v>5</v>
      </c>
      <c r="O44" s="21">
        <f>N44/100</f>
        <v>0.05</v>
      </c>
      <c r="P44" s="105">
        <f t="shared" ref="P44:P52" si="25">IFERROR(M44/(1-O44),"")</f>
        <v>0.65390749601275922</v>
      </c>
      <c r="Q44" s="105"/>
    </row>
    <row r="45" spans="2:17" x14ac:dyDescent="0.25">
      <c r="B45" s="85"/>
      <c r="C45" s="101" t="str">
        <f>IF(D11=0,"",D11)</f>
        <v xml:space="preserve">Açúçar </v>
      </c>
      <c r="D45" s="102"/>
      <c r="E45" s="102"/>
      <c r="F45" s="102"/>
      <c r="G45" s="102"/>
      <c r="H45" s="103"/>
      <c r="I45" s="19">
        <f>I28</f>
        <v>0.127</v>
      </c>
      <c r="J45" s="16">
        <f t="shared" ref="J45:J58" si="26">IFERROR(G28*(-K11-L11+M11+N11+O11+P11+Q11),"")</f>
        <v>1.0000000000000002E-2</v>
      </c>
      <c r="K45" s="104">
        <f>IF($G$11=0,"",(100/(100-(SUM(K28:Q28)*100))))</f>
        <v>1.5151515151515151</v>
      </c>
      <c r="L45" s="104"/>
      <c r="M45" s="35">
        <f t="shared" ref="M45:M58" si="27">IFERROR((I45+J45)*K45,"")</f>
        <v>0.20757575757575758</v>
      </c>
      <c r="N45" s="11">
        <v>5</v>
      </c>
      <c r="O45" s="21">
        <f>N45/100</f>
        <v>0.05</v>
      </c>
      <c r="P45" s="105">
        <f t="shared" si="25"/>
        <v>0.21850079744816589</v>
      </c>
      <c r="Q45" s="105"/>
    </row>
    <row r="46" spans="2:17" x14ac:dyDescent="0.25">
      <c r="B46" s="85"/>
      <c r="C46" s="101" t="str">
        <f>IF(D12=0,"",D12)</f>
        <v>Fermento</v>
      </c>
      <c r="D46" s="102"/>
      <c r="E46" s="102"/>
      <c r="F46" s="102"/>
      <c r="G46" s="102"/>
      <c r="H46" s="103"/>
      <c r="I46" s="19">
        <f>I29</f>
        <v>1.4999999999999999E-2</v>
      </c>
      <c r="J46" s="16">
        <f t="shared" si="26"/>
        <v>0</v>
      </c>
      <c r="K46" s="104">
        <f>IF($G$12=0,"",(100/(100-(SUM(K29:Q29)*100))))</f>
        <v>1.5151515151515151</v>
      </c>
      <c r="L46" s="104"/>
      <c r="M46" s="35">
        <f>IFERROR((I46+J46)*K46,"")</f>
        <v>2.2727272727272728E-2</v>
      </c>
      <c r="N46" s="11">
        <v>5</v>
      </c>
      <c r="O46" s="21">
        <f t="shared" ref="O46:O58" si="28">N46/100</f>
        <v>0.05</v>
      </c>
      <c r="P46" s="105">
        <f t="shared" si="25"/>
        <v>2.3923444976076558E-2</v>
      </c>
      <c r="Q46" s="105"/>
    </row>
    <row r="47" spans="2:17" x14ac:dyDescent="0.25">
      <c r="B47" s="85"/>
      <c r="C47" s="101" t="str">
        <f>IF(D13=0,"",D13)</f>
        <v>Manteiga</v>
      </c>
      <c r="D47" s="102"/>
      <c r="E47" s="102"/>
      <c r="F47" s="102"/>
      <c r="G47" s="102"/>
      <c r="H47" s="103"/>
      <c r="I47" s="19">
        <f>I30</f>
        <v>1</v>
      </c>
      <c r="J47" s="16">
        <f t="shared" si="26"/>
        <v>0</v>
      </c>
      <c r="K47" s="104">
        <f>IF($G$13=0,"",(100/(100-(SUM(K30:Q30)*100))))</f>
        <v>1.5151515151515151</v>
      </c>
      <c r="L47" s="104"/>
      <c r="M47" s="35">
        <f t="shared" si="27"/>
        <v>1.5151515151515151</v>
      </c>
      <c r="N47" s="11">
        <v>5</v>
      </c>
      <c r="O47" s="21">
        <f t="shared" si="28"/>
        <v>0.05</v>
      </c>
      <c r="P47" s="105">
        <f t="shared" si="25"/>
        <v>1.594896331738437</v>
      </c>
      <c r="Q47" s="105"/>
    </row>
    <row r="48" spans="2:17" x14ac:dyDescent="0.25">
      <c r="B48" s="85"/>
      <c r="C48" s="101" t="str">
        <f>IF(D14=0,"",D14)</f>
        <v>Ovos</v>
      </c>
      <c r="D48" s="102"/>
      <c r="E48" s="102"/>
      <c r="F48" s="102"/>
      <c r="G48" s="102"/>
      <c r="H48" s="103"/>
      <c r="I48" s="19">
        <f>I31</f>
        <v>3</v>
      </c>
      <c r="J48" s="16">
        <f t="shared" si="26"/>
        <v>0</v>
      </c>
      <c r="K48" s="104">
        <f>IF($G$14=0,"",(100/(100-(SUM(K31:Q31)*100))))</f>
        <v>1.5151515151515151</v>
      </c>
      <c r="L48" s="104"/>
      <c r="M48" s="35">
        <f t="shared" si="27"/>
        <v>4.545454545454545</v>
      </c>
      <c r="N48" s="11">
        <v>5</v>
      </c>
      <c r="O48" s="21">
        <f t="shared" si="28"/>
        <v>0.05</v>
      </c>
      <c r="P48" s="105">
        <f t="shared" si="25"/>
        <v>4.7846889952153111</v>
      </c>
      <c r="Q48" s="105"/>
    </row>
    <row r="49" spans="2:17" x14ac:dyDescent="0.25">
      <c r="B49" s="85"/>
      <c r="C49" s="101" t="str">
        <f t="shared" ref="C49:C51" si="29">IF(D15=0,"",D15)</f>
        <v>Embalagem</v>
      </c>
      <c r="D49" s="102"/>
      <c r="E49" s="102"/>
      <c r="F49" s="102"/>
      <c r="G49" s="102"/>
      <c r="H49" s="103"/>
      <c r="I49" s="19">
        <f t="shared" ref="I49:I51" si="30">I32</f>
        <v>0.5</v>
      </c>
      <c r="J49" s="16">
        <f t="shared" si="26"/>
        <v>0</v>
      </c>
      <c r="K49" s="104">
        <f>IF($G$15=0,"",(100/(100-(SUM(K32:Q32)*100))))</f>
        <v>1.5151515151515151</v>
      </c>
      <c r="L49" s="104"/>
      <c r="M49" s="35">
        <f t="shared" si="27"/>
        <v>0.75757575757575757</v>
      </c>
      <c r="N49" s="11">
        <v>5</v>
      </c>
      <c r="O49" s="21">
        <f t="shared" si="28"/>
        <v>0.05</v>
      </c>
      <c r="P49" s="105">
        <f t="shared" si="25"/>
        <v>0.79744816586921852</v>
      </c>
      <c r="Q49" s="105"/>
    </row>
    <row r="50" spans="2:17" x14ac:dyDescent="0.25">
      <c r="B50" s="85"/>
      <c r="C50" s="101" t="str">
        <f t="shared" si="29"/>
        <v xml:space="preserve">Etiqueta </v>
      </c>
      <c r="D50" s="102"/>
      <c r="E50" s="102"/>
      <c r="F50" s="102"/>
      <c r="G50" s="102"/>
      <c r="H50" s="103"/>
      <c r="I50" s="19">
        <f t="shared" si="30"/>
        <v>0.2</v>
      </c>
      <c r="J50" s="16">
        <f t="shared" si="26"/>
        <v>0</v>
      </c>
      <c r="K50" s="104">
        <f>IF($G$16=0,"",(100/(100-(SUM(K33:Q33)*100))))</f>
        <v>1.5151515151515151</v>
      </c>
      <c r="L50" s="104"/>
      <c r="M50" s="35">
        <f t="shared" si="27"/>
        <v>0.30303030303030304</v>
      </c>
      <c r="N50" s="11">
        <v>5</v>
      </c>
      <c r="O50" s="21">
        <f t="shared" si="28"/>
        <v>0.05</v>
      </c>
      <c r="P50" s="105">
        <f t="shared" si="25"/>
        <v>0.31897926634768742</v>
      </c>
      <c r="Q50" s="105"/>
    </row>
    <row r="51" spans="2:17" ht="15.75" thickBot="1" x14ac:dyDescent="0.3">
      <c r="B51" s="98"/>
      <c r="C51" s="101" t="str">
        <f t="shared" si="29"/>
        <v/>
      </c>
      <c r="D51" s="102"/>
      <c r="E51" s="102"/>
      <c r="F51" s="102"/>
      <c r="G51" s="102"/>
      <c r="H51" s="103"/>
      <c r="I51" s="19" t="str">
        <f t="shared" si="30"/>
        <v/>
      </c>
      <c r="J51" s="16" t="str">
        <f t="shared" si="26"/>
        <v/>
      </c>
      <c r="K51" s="104" t="str">
        <f>IF($G$17=0,"",(100/(100-(SUM(K34:Q34)*100))))</f>
        <v/>
      </c>
      <c r="L51" s="104"/>
      <c r="M51" s="35" t="str">
        <f t="shared" si="27"/>
        <v/>
      </c>
      <c r="N51" s="11"/>
      <c r="O51" s="21">
        <f t="shared" si="28"/>
        <v>0</v>
      </c>
      <c r="P51" s="105" t="str">
        <f t="shared" si="25"/>
        <v/>
      </c>
      <c r="Q51" s="105"/>
    </row>
    <row r="52" spans="2:17" ht="15.75" customHeight="1" thickTop="1" x14ac:dyDescent="0.25">
      <c r="B52" s="92" t="s">
        <v>56</v>
      </c>
      <c r="C52" s="101" t="str">
        <f>IF(D18=0,"",D18)</f>
        <v>Confeiteira terceirizada</v>
      </c>
      <c r="D52" s="102"/>
      <c r="E52" s="102"/>
      <c r="F52" s="102"/>
      <c r="G52" s="102"/>
      <c r="H52" s="103"/>
      <c r="I52" s="19">
        <f>I35</f>
        <v>0.1</v>
      </c>
      <c r="J52" s="16">
        <f t="shared" si="26"/>
        <v>0</v>
      </c>
      <c r="K52" s="104">
        <f>IF($G$18=0,"",(100/(100-(SUM(K35:Q35)*100))))</f>
        <v>1.4925373134328359</v>
      </c>
      <c r="L52" s="104"/>
      <c r="M52" s="35">
        <f t="shared" si="27"/>
        <v>0.1492537313432836</v>
      </c>
      <c r="N52" s="11">
        <v>5</v>
      </c>
      <c r="O52" s="21">
        <f t="shared" si="28"/>
        <v>0.05</v>
      </c>
      <c r="P52" s="105">
        <f t="shared" si="25"/>
        <v>0.15710919088766695</v>
      </c>
      <c r="Q52" s="105"/>
    </row>
    <row r="53" spans="2:17" x14ac:dyDescent="0.25">
      <c r="B53" s="92"/>
      <c r="C53" s="101" t="str">
        <f>IF(D19=0,"",D19)</f>
        <v/>
      </c>
      <c r="D53" s="102"/>
      <c r="E53" s="102"/>
      <c r="F53" s="102"/>
      <c r="G53" s="102"/>
      <c r="H53" s="103"/>
      <c r="I53" s="19" t="str">
        <f>I36</f>
        <v/>
      </c>
      <c r="J53" s="16" t="str">
        <f t="shared" si="26"/>
        <v/>
      </c>
      <c r="K53" s="104" t="str">
        <f>IF($G$19=0,"",(100/(100-(SUM(K36:Q36)*100))))</f>
        <v/>
      </c>
      <c r="L53" s="104"/>
      <c r="M53" s="35" t="str">
        <f t="shared" si="27"/>
        <v/>
      </c>
      <c r="N53" s="11"/>
      <c r="O53" s="21">
        <f>N53/100</f>
        <v>0</v>
      </c>
      <c r="P53" s="105" t="str">
        <f>IFERROR(M53/(1-O53),"")</f>
        <v/>
      </c>
      <c r="Q53" s="105"/>
    </row>
    <row r="54" spans="2:17" x14ac:dyDescent="0.25">
      <c r="B54" s="92"/>
      <c r="C54" s="42"/>
      <c r="D54" s="43"/>
      <c r="E54" s="43"/>
      <c r="F54" s="43"/>
      <c r="G54" s="43"/>
      <c r="H54" s="44"/>
      <c r="I54" s="19" t="str">
        <f t="shared" ref="I54:I58" si="31">I37</f>
        <v/>
      </c>
      <c r="J54" s="16" t="str">
        <f t="shared" si="26"/>
        <v/>
      </c>
      <c r="K54" s="104" t="str">
        <f>IF($G$20=0,"",(100/(100-(SUM(K37:Q37)*100))))</f>
        <v/>
      </c>
      <c r="L54" s="104"/>
      <c r="M54" s="35" t="str">
        <f t="shared" si="27"/>
        <v/>
      </c>
      <c r="N54" s="11"/>
      <c r="O54" s="21">
        <f t="shared" si="28"/>
        <v>0</v>
      </c>
      <c r="P54" s="105" t="str">
        <f t="shared" ref="P54:P58" si="32">IFERROR(M54/(1-O54),"")</f>
        <v/>
      </c>
      <c r="Q54" s="105"/>
    </row>
    <row r="55" spans="2:17" x14ac:dyDescent="0.25">
      <c r="B55" s="92"/>
      <c r="C55" s="42"/>
      <c r="D55" s="43"/>
      <c r="E55" s="43"/>
      <c r="F55" s="43"/>
      <c r="G55" s="43"/>
      <c r="H55" s="44"/>
      <c r="I55" s="19" t="str">
        <f t="shared" si="31"/>
        <v/>
      </c>
      <c r="J55" s="16" t="str">
        <f t="shared" si="26"/>
        <v/>
      </c>
      <c r="K55" s="104" t="str">
        <f>IF($G$21=0,"",(100/(100-(SUM(K38:Q38)*100))))</f>
        <v/>
      </c>
      <c r="L55" s="104"/>
      <c r="M55" s="35" t="str">
        <f t="shared" si="27"/>
        <v/>
      </c>
      <c r="N55" s="11"/>
      <c r="O55" s="21">
        <f t="shared" si="28"/>
        <v>0</v>
      </c>
      <c r="P55" s="105" t="str">
        <f t="shared" si="32"/>
        <v/>
      </c>
      <c r="Q55" s="105"/>
    </row>
    <row r="56" spans="2:17" x14ac:dyDescent="0.25">
      <c r="B56" s="92"/>
      <c r="C56" s="101" t="str">
        <f>IF(D22=0,"",D22)</f>
        <v/>
      </c>
      <c r="D56" s="102"/>
      <c r="E56" s="102"/>
      <c r="F56" s="102"/>
      <c r="G56" s="102"/>
      <c r="H56" s="103"/>
      <c r="I56" s="19" t="str">
        <f t="shared" si="31"/>
        <v/>
      </c>
      <c r="J56" s="16" t="str">
        <f t="shared" si="26"/>
        <v/>
      </c>
      <c r="K56" s="104" t="str">
        <f>IF($G$22=0,"",(100/(100-(SUM(K39:Q39)*100))))</f>
        <v/>
      </c>
      <c r="L56" s="104"/>
      <c r="M56" s="35" t="str">
        <f t="shared" si="27"/>
        <v/>
      </c>
      <c r="N56" s="11"/>
      <c r="O56" s="21">
        <f t="shared" si="28"/>
        <v>0</v>
      </c>
      <c r="P56" s="105" t="str">
        <f t="shared" si="32"/>
        <v/>
      </c>
      <c r="Q56" s="105"/>
    </row>
    <row r="57" spans="2:17" x14ac:dyDescent="0.25">
      <c r="B57" s="92"/>
      <c r="C57" s="101" t="str">
        <f>IF(D23=0,"",D23)</f>
        <v/>
      </c>
      <c r="D57" s="102"/>
      <c r="E57" s="102"/>
      <c r="F57" s="102"/>
      <c r="G57" s="102"/>
      <c r="H57" s="103"/>
      <c r="I57" s="19" t="str">
        <f t="shared" si="31"/>
        <v/>
      </c>
      <c r="J57" s="16" t="str">
        <f t="shared" si="26"/>
        <v/>
      </c>
      <c r="K57" s="104" t="str">
        <f>IF($G$23=0,"",(100/(100-(SUM(K40:Q40)*100))))</f>
        <v/>
      </c>
      <c r="L57" s="104"/>
      <c r="M57" s="35" t="str">
        <f t="shared" si="27"/>
        <v/>
      </c>
      <c r="N57" s="11"/>
      <c r="O57" s="21">
        <f t="shared" si="28"/>
        <v>0</v>
      </c>
      <c r="P57" s="105" t="str">
        <f t="shared" si="32"/>
        <v/>
      </c>
      <c r="Q57" s="105"/>
    </row>
    <row r="58" spans="2:17" x14ac:dyDescent="0.25">
      <c r="B58" s="93"/>
      <c r="C58" s="101" t="str">
        <f>IF(D24=0,"",D24)</f>
        <v/>
      </c>
      <c r="D58" s="102"/>
      <c r="E58" s="102"/>
      <c r="F58" s="102"/>
      <c r="G58" s="102"/>
      <c r="H58" s="103"/>
      <c r="I58" s="19" t="str">
        <f t="shared" si="31"/>
        <v/>
      </c>
      <c r="J58" s="16" t="str">
        <f t="shared" si="26"/>
        <v/>
      </c>
      <c r="K58" s="104" t="str">
        <f>IF($G$24=0,"",(100/(100-(SUM(K41:Q41)*100))))</f>
        <v/>
      </c>
      <c r="L58" s="104"/>
      <c r="M58" s="35" t="str">
        <f t="shared" si="27"/>
        <v/>
      </c>
      <c r="N58" s="11"/>
      <c r="O58" s="21">
        <f t="shared" si="28"/>
        <v>0</v>
      </c>
      <c r="P58" s="105" t="str">
        <f t="shared" si="32"/>
        <v/>
      </c>
      <c r="Q58" s="105"/>
    </row>
    <row r="59" spans="2:17" ht="21" x14ac:dyDescent="0.25">
      <c r="B59" s="110" t="s">
        <v>55</v>
      </c>
      <c r="C59" s="111"/>
      <c r="D59" s="111"/>
      <c r="E59" s="111"/>
      <c r="F59" s="111"/>
      <c r="G59" s="111"/>
      <c r="H59" s="111"/>
      <c r="I59" s="111"/>
      <c r="J59" s="111"/>
      <c r="K59" s="112"/>
      <c r="L59" s="51" t="s">
        <v>35</v>
      </c>
      <c r="M59" s="59">
        <f>SUM(M44:M51)</f>
        <v>7.9727272727272727</v>
      </c>
      <c r="N59" s="36"/>
      <c r="O59" s="37"/>
      <c r="P59" s="109">
        <f>SUM(P44:Q51)</f>
        <v>8.392344497607656</v>
      </c>
      <c r="Q59" s="109"/>
    </row>
    <row r="60" spans="2:17" ht="21" x14ac:dyDescent="0.25">
      <c r="B60" s="113"/>
      <c r="C60" s="114"/>
      <c r="D60" s="114"/>
      <c r="E60" s="114"/>
      <c r="F60" s="114"/>
      <c r="G60" s="114"/>
      <c r="H60" s="114"/>
      <c r="I60" s="114"/>
      <c r="J60" s="114"/>
      <c r="K60" s="115"/>
      <c r="L60" s="51" t="s">
        <v>36</v>
      </c>
      <c r="M60" s="59">
        <f>SUM(M52:M58)</f>
        <v>0.1492537313432836</v>
      </c>
      <c r="N60" s="36"/>
      <c r="O60" s="37"/>
      <c r="P60" s="109">
        <f>SUM(P52:Q58)</f>
        <v>0.15710919088766695</v>
      </c>
      <c r="Q60" s="109"/>
    </row>
    <row r="61" spans="2:17" ht="79.5" customHeight="1" x14ac:dyDescent="0.25">
      <c r="B61" s="116"/>
      <c r="C61" s="117"/>
      <c r="D61" s="117"/>
      <c r="E61" s="117"/>
      <c r="F61" s="117"/>
      <c r="G61" s="117"/>
      <c r="H61" s="117"/>
      <c r="I61" s="117"/>
      <c r="J61" s="117"/>
      <c r="K61" s="118"/>
      <c r="L61" s="51" t="s">
        <v>37</v>
      </c>
      <c r="M61" s="59">
        <f>M59+M60</f>
        <v>8.1219810040705571</v>
      </c>
      <c r="N61" s="36"/>
      <c r="O61" s="37"/>
      <c r="P61" s="109">
        <f>P59+P60</f>
        <v>8.5494536884953227</v>
      </c>
      <c r="Q61" s="109"/>
    </row>
  </sheetData>
  <sheetProtection selectLockedCells="1" selectUnlockedCells="1"/>
  <mergeCells count="110">
    <mergeCell ref="P59:Q59"/>
    <mergeCell ref="P60:Q60"/>
    <mergeCell ref="P61:Q61"/>
    <mergeCell ref="P55:Q55"/>
    <mergeCell ref="C56:H56"/>
    <mergeCell ref="K56:L56"/>
    <mergeCell ref="P56:Q56"/>
    <mergeCell ref="C57:H57"/>
    <mergeCell ref="K57:L57"/>
    <mergeCell ref="P57:Q57"/>
    <mergeCell ref="B59:K61"/>
    <mergeCell ref="B52:B58"/>
    <mergeCell ref="C52:H52"/>
    <mergeCell ref="K52:L52"/>
    <mergeCell ref="P52:Q52"/>
    <mergeCell ref="C53:H53"/>
    <mergeCell ref="K53:L53"/>
    <mergeCell ref="P53:Q53"/>
    <mergeCell ref="K54:L54"/>
    <mergeCell ref="P54:Q54"/>
    <mergeCell ref="K55:L55"/>
    <mergeCell ref="C58:H58"/>
    <mergeCell ref="K58:L58"/>
    <mergeCell ref="P58:Q58"/>
    <mergeCell ref="C50:H50"/>
    <mergeCell ref="K50:L50"/>
    <mergeCell ref="P50:Q50"/>
    <mergeCell ref="C51:H51"/>
    <mergeCell ref="K51:L51"/>
    <mergeCell ref="P51:Q51"/>
    <mergeCell ref="C48:H48"/>
    <mergeCell ref="K48:L48"/>
    <mergeCell ref="P48:Q48"/>
    <mergeCell ref="C49:H49"/>
    <mergeCell ref="K49:L49"/>
    <mergeCell ref="P49:Q49"/>
    <mergeCell ref="C46:H46"/>
    <mergeCell ref="K46:L46"/>
    <mergeCell ref="P46:Q46"/>
    <mergeCell ref="C47:H47"/>
    <mergeCell ref="K47:L47"/>
    <mergeCell ref="P47:Q47"/>
    <mergeCell ref="C42:Q42"/>
    <mergeCell ref="C43:H43"/>
    <mergeCell ref="K43:L43"/>
    <mergeCell ref="P43:Q43"/>
    <mergeCell ref="Q25:Q26"/>
    <mergeCell ref="D26:E26"/>
    <mergeCell ref="B27:B34"/>
    <mergeCell ref="D27:E27"/>
    <mergeCell ref="D28:E28"/>
    <mergeCell ref="D29:E29"/>
    <mergeCell ref="D30:E30"/>
    <mergeCell ref="B44:B51"/>
    <mergeCell ref="C44:H44"/>
    <mergeCell ref="K44:L44"/>
    <mergeCell ref="P44:Q44"/>
    <mergeCell ref="C45:H45"/>
    <mergeCell ref="K45:L45"/>
    <mergeCell ref="D31:E31"/>
    <mergeCell ref="D32:E32"/>
    <mergeCell ref="D33:E33"/>
    <mergeCell ref="D34:E34"/>
    <mergeCell ref="B35:B41"/>
    <mergeCell ref="D35:E35"/>
    <mergeCell ref="D36:E36"/>
    <mergeCell ref="D39:E39"/>
    <mergeCell ref="D40:E40"/>
    <mergeCell ref="D41:E41"/>
    <mergeCell ref="P45:Q45"/>
    <mergeCell ref="B18:B24"/>
    <mergeCell ref="D18:E18"/>
    <mergeCell ref="D19:E19"/>
    <mergeCell ref="D22:E22"/>
    <mergeCell ref="D23:E23"/>
    <mergeCell ref="D24:E24"/>
    <mergeCell ref="C25:I25"/>
    <mergeCell ref="J25:J26"/>
    <mergeCell ref="K25:P25"/>
    <mergeCell ref="B10:B17"/>
    <mergeCell ref="D10:E10"/>
    <mergeCell ref="D11:E11"/>
    <mergeCell ref="D12:E12"/>
    <mergeCell ref="D13:E13"/>
    <mergeCell ref="D14:E14"/>
    <mergeCell ref="D15:E15"/>
    <mergeCell ref="D16:E16"/>
    <mergeCell ref="D17:E17"/>
    <mergeCell ref="D7:F7"/>
    <mergeCell ref="G7:I7"/>
    <mergeCell ref="J7:K7"/>
    <mergeCell ref="L7:M7"/>
    <mergeCell ref="N7:Q7"/>
    <mergeCell ref="C8:I8"/>
    <mergeCell ref="J8:J9"/>
    <mergeCell ref="K8:P8"/>
    <mergeCell ref="Q8:Q9"/>
    <mergeCell ref="D9:E9"/>
    <mergeCell ref="C5:Q5"/>
    <mergeCell ref="D6:F6"/>
    <mergeCell ref="G6:I6"/>
    <mergeCell ref="J6:K6"/>
    <mergeCell ref="L6:M6"/>
    <mergeCell ref="N6:Q6"/>
    <mergeCell ref="C2:Q2"/>
    <mergeCell ref="D3:H3"/>
    <mergeCell ref="J3:L3"/>
    <mergeCell ref="M3:N3"/>
    <mergeCell ref="O3:Q3"/>
    <mergeCell ref="C4:Q4"/>
  </mergeCells>
  <conditionalFormatting sqref="O44:O61">
    <cfRule type="cellIs" dxfId="7" priority="5" stopIfTrue="1" operator="equal">
      <formula>0</formula>
    </cfRule>
  </conditionalFormatting>
  <conditionalFormatting sqref="N7">
    <cfRule type="cellIs" dxfId="6" priority="3" operator="equal">
      <formula>0</formula>
    </cfRule>
  </conditionalFormatting>
  <conditionalFormatting sqref="O3:Q3">
    <cfRule type="cellIs" dxfId="5" priority="2" operator="equal">
      <formula>0</formula>
    </cfRule>
  </conditionalFormatting>
  <conditionalFormatting sqref="C7:M7">
    <cfRule type="cellIs" dxfId="4" priority="1" operator="equal">
      <formula>0</formula>
    </cfRule>
  </conditionalFormatting>
  <dataValidations count="3"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Q27:Q34">
      <formula1>K44:L58&gt;0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Q35:Q38">
      <formula1>K52:L61&gt;0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Q39:Q41">
      <formula1>K56:L63&gt;0</formula1>
    </dataValidation>
  </dataValidations>
  <printOptions horizontalCentered="1" verticalCentered="1"/>
  <pageMargins left="0.11811023622047245" right="0.11811023622047245" top="0" bottom="0.19685039370078741" header="0.31496062992125984" footer="0.31496062992125984"/>
  <pageSetup paperSize="9" scale="44" orientation="landscape" r:id="rId1"/>
  <rowBreaks count="1" manualBreakCount="1">
    <brk id="24" min="1" max="16" man="1"/>
  </rowBreaks>
  <colBreaks count="1" manualBreakCount="1">
    <brk id="17" min="1" max="48" man="1"/>
  </colBreaks>
  <ignoredErrors>
    <ignoredError sqref="H1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showGridLines="0" tabSelected="1" zoomScale="80" zoomScaleNormal="80" workbookViewId="0">
      <selection activeCell="H12" sqref="H12"/>
    </sheetView>
  </sheetViews>
  <sheetFormatPr defaultColWidth="14.5703125" defaultRowHeight="15" x14ac:dyDescent="0.25"/>
  <cols>
    <col min="1" max="1" width="6.7109375" style="3" customWidth="1"/>
    <col min="2" max="5" width="15" style="3" customWidth="1"/>
    <col min="6" max="8" width="15" style="9" customWidth="1"/>
    <col min="9" max="16" width="15" style="3" customWidth="1"/>
    <col min="17" max="16384" width="14.5703125" style="3"/>
  </cols>
  <sheetData>
    <row r="1" spans="1:18" ht="81" customHeight="1" x14ac:dyDescent="0.25"/>
    <row r="2" spans="1:18" ht="45" customHeight="1" x14ac:dyDescent="0.25">
      <c r="B2" s="67" t="s">
        <v>50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s="4" customFormat="1" ht="30" x14ac:dyDescent="0.25">
      <c r="B3" s="49" t="s">
        <v>1</v>
      </c>
      <c r="C3" s="68"/>
      <c r="D3" s="69"/>
      <c r="E3" s="69"/>
      <c r="F3" s="69"/>
      <c r="G3" s="70"/>
      <c r="H3" s="49" t="s">
        <v>27</v>
      </c>
      <c r="I3" s="71"/>
      <c r="J3" s="71"/>
      <c r="K3" s="71"/>
      <c r="L3" s="72" t="s">
        <v>46</v>
      </c>
      <c r="M3" s="73"/>
      <c r="N3" s="74">
        <f>SUM(H10:H32)</f>
        <v>0</v>
      </c>
      <c r="O3" s="75"/>
      <c r="P3" s="75"/>
    </row>
    <row r="4" spans="1:18" ht="21" x14ac:dyDescent="0.25">
      <c r="B4" s="67" t="s">
        <v>51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 x14ac:dyDescent="0.25">
      <c r="B5" s="61" t="s">
        <v>22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8" s="6" customFormat="1" ht="75" x14ac:dyDescent="0.25">
      <c r="B6" s="49" t="s">
        <v>9</v>
      </c>
      <c r="C6" s="62" t="s">
        <v>10</v>
      </c>
      <c r="D6" s="62"/>
      <c r="E6" s="62"/>
      <c r="F6" s="62" t="s">
        <v>11</v>
      </c>
      <c r="G6" s="62"/>
      <c r="H6" s="62"/>
      <c r="I6" s="63" t="s">
        <v>12</v>
      </c>
      <c r="J6" s="63"/>
      <c r="K6" s="63" t="s">
        <v>13</v>
      </c>
      <c r="L6" s="63"/>
      <c r="M6" s="64" t="s">
        <v>14</v>
      </c>
      <c r="N6" s="65"/>
      <c r="O6" s="65"/>
      <c r="P6" s="66"/>
    </row>
    <row r="7" spans="1:18" x14ac:dyDescent="0.25">
      <c r="B7" s="2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8"/>
      <c r="O7" s="78"/>
      <c r="P7" s="79"/>
    </row>
    <row r="8" spans="1:18" ht="15" customHeight="1" x14ac:dyDescent="0.25">
      <c r="B8" s="80" t="s">
        <v>52</v>
      </c>
      <c r="C8" s="81"/>
      <c r="D8" s="81"/>
      <c r="E8" s="81"/>
      <c r="F8" s="81"/>
      <c r="G8" s="81"/>
      <c r="H8" s="82"/>
      <c r="I8" s="62" t="s">
        <v>21</v>
      </c>
      <c r="J8" s="80" t="s">
        <v>45</v>
      </c>
      <c r="K8" s="81"/>
      <c r="L8" s="81"/>
      <c r="M8" s="81"/>
      <c r="N8" s="81"/>
      <c r="O8" s="82"/>
      <c r="P8" s="83" t="s">
        <v>7</v>
      </c>
    </row>
    <row r="9" spans="1:18" s="7" customFormat="1" ht="75" x14ac:dyDescent="0.25">
      <c r="B9" s="49" t="s">
        <v>3</v>
      </c>
      <c r="C9" s="80" t="s">
        <v>29</v>
      </c>
      <c r="D9" s="82"/>
      <c r="E9" s="49" t="s">
        <v>30</v>
      </c>
      <c r="F9" s="49" t="s">
        <v>31</v>
      </c>
      <c r="G9" s="49" t="s">
        <v>32</v>
      </c>
      <c r="H9" s="49" t="s">
        <v>23</v>
      </c>
      <c r="I9" s="62"/>
      <c r="J9" s="49" t="s">
        <v>4</v>
      </c>
      <c r="K9" s="49" t="s">
        <v>41</v>
      </c>
      <c r="L9" s="49" t="s">
        <v>42</v>
      </c>
      <c r="M9" s="50" t="s">
        <v>5</v>
      </c>
      <c r="N9" s="50" t="s">
        <v>6</v>
      </c>
      <c r="O9" s="50" t="s">
        <v>8</v>
      </c>
      <c r="P9" s="83"/>
    </row>
    <row r="10" spans="1:18" ht="15" customHeight="1" x14ac:dyDescent="0.25">
      <c r="A10" s="84" t="s">
        <v>70</v>
      </c>
      <c r="B10" s="10">
        <v>1</v>
      </c>
      <c r="C10" s="87"/>
      <c r="D10" s="88"/>
      <c r="E10" s="10"/>
      <c r="F10" s="10"/>
      <c r="G10" s="12"/>
      <c r="H10" s="56">
        <f>G10*F10</f>
        <v>0</v>
      </c>
      <c r="I10" s="15" t="str">
        <f>IF(F10:F163,(H10/$N$3),"")</f>
        <v/>
      </c>
      <c r="J10" s="53"/>
      <c r="K10" s="53"/>
      <c r="L10" s="54"/>
      <c r="M10" s="53"/>
      <c r="N10" s="53"/>
      <c r="O10" s="53"/>
      <c r="P10" s="55"/>
      <c r="R10" s="34"/>
    </row>
    <row r="11" spans="1:18" x14ac:dyDescent="0.25">
      <c r="A11" s="85"/>
      <c r="B11" s="10">
        <v>2</v>
      </c>
      <c r="C11" s="87"/>
      <c r="D11" s="88"/>
      <c r="E11" s="10"/>
      <c r="F11" s="10"/>
      <c r="G11" s="12"/>
      <c r="H11" s="56">
        <f t="shared" ref="H11:H32" si="0">G11*F11</f>
        <v>0</v>
      </c>
      <c r="I11" s="15" t="str">
        <f>IF(F11:F164,(H11/$N$3),"")</f>
        <v/>
      </c>
      <c r="J11" s="53"/>
      <c r="K11" s="53"/>
      <c r="L11" s="54"/>
      <c r="M11" s="53"/>
      <c r="N11" s="53"/>
      <c r="O11" s="53"/>
      <c r="P11" s="55"/>
      <c r="R11" s="34"/>
    </row>
    <row r="12" spans="1:18" x14ac:dyDescent="0.25">
      <c r="A12" s="85"/>
      <c r="B12" s="10">
        <v>3</v>
      </c>
      <c r="C12" s="87"/>
      <c r="D12" s="88"/>
      <c r="E12" s="10"/>
      <c r="F12" s="10"/>
      <c r="G12" s="12"/>
      <c r="H12" s="56">
        <f t="shared" si="0"/>
        <v>0</v>
      </c>
      <c r="I12" s="15" t="str">
        <f>IF(F12:F165,(H12/$N$3),"")</f>
        <v/>
      </c>
      <c r="J12" s="53"/>
      <c r="K12" s="53"/>
      <c r="L12" s="54"/>
      <c r="M12" s="53"/>
      <c r="N12" s="53"/>
      <c r="O12" s="53"/>
      <c r="P12" s="55"/>
      <c r="R12" s="34"/>
    </row>
    <row r="13" spans="1:18" x14ac:dyDescent="0.25">
      <c r="A13" s="85"/>
      <c r="B13" s="10">
        <v>4</v>
      </c>
      <c r="C13" s="87"/>
      <c r="D13" s="88"/>
      <c r="E13" s="10"/>
      <c r="F13" s="10"/>
      <c r="G13" s="12"/>
      <c r="H13" s="56">
        <f t="shared" si="0"/>
        <v>0</v>
      </c>
      <c r="I13" s="15" t="str">
        <f>IF(F13:F166,(H13/$N$3),"")</f>
        <v/>
      </c>
      <c r="J13" s="53"/>
      <c r="K13" s="53"/>
      <c r="L13" s="54"/>
      <c r="M13" s="53"/>
      <c r="N13" s="53"/>
      <c r="O13" s="53"/>
      <c r="P13" s="55"/>
      <c r="R13" s="34"/>
    </row>
    <row r="14" spans="1:18" x14ac:dyDescent="0.25">
      <c r="A14" s="85"/>
      <c r="B14" s="10">
        <v>5</v>
      </c>
      <c r="C14" s="89"/>
      <c r="D14" s="90"/>
      <c r="E14" s="26"/>
      <c r="F14" s="26"/>
      <c r="G14" s="27"/>
      <c r="H14" s="57">
        <f t="shared" si="0"/>
        <v>0</v>
      </c>
      <c r="I14" s="28" t="str">
        <f>IF(F14:F164,(H14/$N$3),"")</f>
        <v/>
      </c>
      <c r="J14" s="53"/>
      <c r="K14" s="53"/>
      <c r="L14" s="54"/>
      <c r="M14" s="53"/>
      <c r="N14" s="53"/>
      <c r="O14" s="53"/>
      <c r="P14" s="55"/>
      <c r="R14" s="34"/>
    </row>
    <row r="15" spans="1:18" x14ac:dyDescent="0.25">
      <c r="A15" s="85"/>
      <c r="B15" s="10">
        <v>6</v>
      </c>
      <c r="C15" s="91"/>
      <c r="D15" s="91"/>
      <c r="E15" s="10"/>
      <c r="F15" s="30"/>
      <c r="G15" s="12"/>
      <c r="H15" s="56">
        <f t="shared" si="0"/>
        <v>0</v>
      </c>
      <c r="I15" s="28" t="str">
        <f>IF(F15:F165,(H15/$N$3),"")</f>
        <v/>
      </c>
      <c r="J15" s="53"/>
      <c r="K15" s="53"/>
      <c r="L15" s="54"/>
      <c r="M15" s="53"/>
      <c r="N15" s="53"/>
      <c r="O15" s="53"/>
      <c r="P15" s="55"/>
      <c r="R15" s="34"/>
    </row>
    <row r="16" spans="1:18" x14ac:dyDescent="0.25">
      <c r="A16" s="85"/>
      <c r="B16" s="10">
        <v>7</v>
      </c>
      <c r="C16" s="91"/>
      <c r="D16" s="91"/>
      <c r="E16" s="10"/>
      <c r="F16" s="10"/>
      <c r="G16" s="12"/>
      <c r="H16" s="56">
        <f t="shared" si="0"/>
        <v>0</v>
      </c>
      <c r="I16" s="28" t="str">
        <f t="shared" ref="I16:I32" si="1">IF(F16:F166,(H16/$N$3),"")</f>
        <v/>
      </c>
      <c r="J16" s="53"/>
      <c r="K16" s="53"/>
      <c r="L16" s="54"/>
      <c r="M16" s="53"/>
      <c r="N16" s="53"/>
      <c r="O16" s="53"/>
      <c r="P16" s="55"/>
      <c r="R16" s="34"/>
    </row>
    <row r="17" spans="1:18" x14ac:dyDescent="0.25">
      <c r="A17" s="85"/>
      <c r="B17" s="10">
        <v>8</v>
      </c>
      <c r="C17" s="91"/>
      <c r="D17" s="91"/>
      <c r="E17" s="10"/>
      <c r="F17" s="10"/>
      <c r="G17" s="12"/>
      <c r="H17" s="56">
        <f t="shared" si="0"/>
        <v>0</v>
      </c>
      <c r="I17" s="28" t="str">
        <f t="shared" si="1"/>
        <v/>
      </c>
      <c r="J17" s="53"/>
      <c r="K17" s="53"/>
      <c r="L17" s="54"/>
      <c r="M17" s="53"/>
      <c r="N17" s="53"/>
      <c r="O17" s="53"/>
      <c r="P17" s="55"/>
      <c r="R17" s="34"/>
    </row>
    <row r="18" spans="1:18" x14ac:dyDescent="0.25">
      <c r="A18" s="85"/>
      <c r="B18" s="10">
        <v>9</v>
      </c>
      <c r="C18" s="91"/>
      <c r="D18" s="91"/>
      <c r="E18" s="10"/>
      <c r="F18" s="10"/>
      <c r="G18" s="12"/>
      <c r="H18" s="56">
        <f t="shared" si="0"/>
        <v>0</v>
      </c>
      <c r="I18" s="28" t="str">
        <f t="shared" si="1"/>
        <v/>
      </c>
      <c r="J18" s="53"/>
      <c r="K18" s="53"/>
      <c r="L18" s="54"/>
      <c r="M18" s="53"/>
      <c r="N18" s="53"/>
      <c r="O18" s="53"/>
      <c r="P18" s="55"/>
      <c r="R18" s="34"/>
    </row>
    <row r="19" spans="1:18" x14ac:dyDescent="0.25">
      <c r="A19" s="85"/>
      <c r="B19" s="10">
        <v>10</v>
      </c>
      <c r="C19" s="91"/>
      <c r="D19" s="91"/>
      <c r="E19" s="10"/>
      <c r="F19" s="10"/>
      <c r="G19" s="12"/>
      <c r="H19" s="56">
        <f t="shared" si="0"/>
        <v>0</v>
      </c>
      <c r="I19" s="28" t="str">
        <f t="shared" si="1"/>
        <v/>
      </c>
      <c r="J19" s="53"/>
      <c r="K19" s="53"/>
      <c r="L19" s="54"/>
      <c r="M19" s="53"/>
      <c r="N19" s="53"/>
      <c r="O19" s="53"/>
      <c r="P19" s="55"/>
      <c r="R19" s="34"/>
    </row>
    <row r="20" spans="1:18" x14ac:dyDescent="0.25">
      <c r="A20" s="85"/>
      <c r="B20" s="10">
        <v>11</v>
      </c>
      <c r="C20" s="91"/>
      <c r="D20" s="91"/>
      <c r="E20" s="10"/>
      <c r="F20" s="10"/>
      <c r="G20" s="12"/>
      <c r="H20" s="56">
        <f t="shared" si="0"/>
        <v>0</v>
      </c>
      <c r="I20" s="28" t="str">
        <f t="shared" si="1"/>
        <v/>
      </c>
      <c r="J20" s="53"/>
      <c r="K20" s="53"/>
      <c r="L20" s="54"/>
      <c r="M20" s="53"/>
      <c r="N20" s="53"/>
      <c r="O20" s="53"/>
      <c r="P20" s="55"/>
      <c r="R20" s="34"/>
    </row>
    <row r="21" spans="1:18" x14ac:dyDescent="0.25">
      <c r="A21" s="85"/>
      <c r="B21" s="10">
        <v>12</v>
      </c>
      <c r="C21" s="91"/>
      <c r="D21" s="91"/>
      <c r="E21" s="10"/>
      <c r="F21" s="10"/>
      <c r="G21" s="12"/>
      <c r="H21" s="56">
        <f t="shared" si="0"/>
        <v>0</v>
      </c>
      <c r="I21" s="28" t="str">
        <f t="shared" si="1"/>
        <v/>
      </c>
      <c r="J21" s="53"/>
      <c r="K21" s="53"/>
      <c r="L21" s="54"/>
      <c r="M21" s="53"/>
      <c r="N21" s="53"/>
      <c r="O21" s="53"/>
      <c r="P21" s="55"/>
      <c r="R21" s="34"/>
    </row>
    <row r="22" spans="1:18" x14ac:dyDescent="0.25">
      <c r="A22" s="85"/>
      <c r="B22" s="10">
        <v>13</v>
      </c>
      <c r="C22" s="91"/>
      <c r="D22" s="91"/>
      <c r="E22" s="10"/>
      <c r="F22" s="10"/>
      <c r="G22" s="12"/>
      <c r="H22" s="56">
        <f t="shared" si="0"/>
        <v>0</v>
      </c>
      <c r="I22" s="28" t="str">
        <f t="shared" si="1"/>
        <v/>
      </c>
      <c r="J22" s="53"/>
      <c r="K22" s="53"/>
      <c r="L22" s="54"/>
      <c r="M22" s="53"/>
      <c r="N22" s="53"/>
      <c r="O22" s="53"/>
      <c r="P22" s="55"/>
      <c r="R22" s="34"/>
    </row>
    <row r="23" spans="1:18" x14ac:dyDescent="0.25">
      <c r="A23" s="85"/>
      <c r="B23" s="10">
        <v>14</v>
      </c>
      <c r="C23" s="91"/>
      <c r="D23" s="91"/>
      <c r="E23" s="10"/>
      <c r="F23" s="10"/>
      <c r="G23" s="12"/>
      <c r="H23" s="56">
        <f t="shared" si="0"/>
        <v>0</v>
      </c>
      <c r="I23" s="28" t="str">
        <f t="shared" si="1"/>
        <v/>
      </c>
      <c r="J23" s="53"/>
      <c r="K23" s="53"/>
      <c r="L23" s="54"/>
      <c r="M23" s="53"/>
      <c r="N23" s="53"/>
      <c r="O23" s="53"/>
      <c r="P23" s="55"/>
      <c r="R23" s="34"/>
    </row>
    <row r="24" spans="1:18" x14ac:dyDescent="0.25">
      <c r="A24" s="85"/>
      <c r="B24" s="10">
        <v>15</v>
      </c>
      <c r="C24" s="91"/>
      <c r="D24" s="91"/>
      <c r="E24" s="10"/>
      <c r="F24" s="10"/>
      <c r="G24" s="12"/>
      <c r="H24" s="56">
        <f t="shared" si="0"/>
        <v>0</v>
      </c>
      <c r="I24" s="28" t="str">
        <f t="shared" si="1"/>
        <v/>
      </c>
      <c r="J24" s="53"/>
      <c r="K24" s="53"/>
      <c r="L24" s="54"/>
      <c r="M24" s="53"/>
      <c r="N24" s="53"/>
      <c r="O24" s="53"/>
      <c r="P24" s="55"/>
      <c r="R24" s="34"/>
    </row>
    <row r="25" spans="1:18" x14ac:dyDescent="0.25">
      <c r="A25" s="86"/>
      <c r="B25" s="10">
        <v>16</v>
      </c>
      <c r="C25" s="91"/>
      <c r="D25" s="91"/>
      <c r="E25" s="10"/>
      <c r="F25" s="10"/>
      <c r="G25" s="12"/>
      <c r="H25" s="56">
        <f t="shared" si="0"/>
        <v>0</v>
      </c>
      <c r="I25" s="28" t="str">
        <f t="shared" si="1"/>
        <v/>
      </c>
      <c r="J25" s="53"/>
      <c r="K25" s="53"/>
      <c r="L25" s="54"/>
      <c r="M25" s="53"/>
      <c r="N25" s="53"/>
      <c r="O25" s="53"/>
      <c r="P25" s="55"/>
    </row>
    <row r="26" spans="1:18" ht="15" customHeight="1" x14ac:dyDescent="0.25">
      <c r="A26" s="92" t="s">
        <v>56</v>
      </c>
      <c r="B26" s="23">
        <v>1</v>
      </c>
      <c r="C26" s="94"/>
      <c r="D26" s="95"/>
      <c r="E26" s="23"/>
      <c r="F26" s="23"/>
      <c r="G26" s="24"/>
      <c r="H26" s="58">
        <f t="shared" si="0"/>
        <v>0</v>
      </c>
      <c r="I26" s="28" t="str">
        <f t="shared" si="1"/>
        <v/>
      </c>
      <c r="J26" s="53"/>
      <c r="K26" s="40"/>
      <c r="L26" s="41"/>
      <c r="M26" s="53"/>
      <c r="N26" s="53"/>
      <c r="O26" s="53"/>
      <c r="P26" s="38"/>
    </row>
    <row r="27" spans="1:18" x14ac:dyDescent="0.25">
      <c r="A27" s="92"/>
      <c r="B27" s="10">
        <v>2</v>
      </c>
      <c r="C27" s="94"/>
      <c r="D27" s="95"/>
      <c r="E27" s="23"/>
      <c r="F27" s="23"/>
      <c r="G27" s="24"/>
      <c r="H27" s="56">
        <f t="shared" si="0"/>
        <v>0</v>
      </c>
      <c r="I27" s="28" t="str">
        <f t="shared" si="1"/>
        <v/>
      </c>
      <c r="J27" s="53"/>
      <c r="K27" s="40"/>
      <c r="L27" s="41"/>
      <c r="M27" s="53"/>
      <c r="N27" s="53"/>
      <c r="O27" s="53"/>
      <c r="P27" s="39"/>
    </row>
    <row r="28" spans="1:18" x14ac:dyDescent="0.25">
      <c r="A28" s="92"/>
      <c r="B28" s="23">
        <v>3</v>
      </c>
      <c r="C28" s="94"/>
      <c r="D28" s="95"/>
      <c r="E28" s="23"/>
      <c r="F28" s="23"/>
      <c r="G28" s="24"/>
      <c r="H28" s="56">
        <f t="shared" si="0"/>
        <v>0</v>
      </c>
      <c r="I28" s="28" t="str">
        <f t="shared" si="1"/>
        <v/>
      </c>
      <c r="J28" s="53"/>
      <c r="K28" s="40"/>
      <c r="L28" s="41"/>
      <c r="M28" s="53"/>
      <c r="N28" s="53"/>
      <c r="O28" s="53"/>
      <c r="P28" s="39"/>
    </row>
    <row r="29" spans="1:18" x14ac:dyDescent="0.25">
      <c r="A29" s="92"/>
      <c r="B29" s="10">
        <v>4</v>
      </c>
      <c r="C29" s="94"/>
      <c r="D29" s="95"/>
      <c r="E29" s="23"/>
      <c r="F29" s="23"/>
      <c r="G29" s="24"/>
      <c r="H29" s="56">
        <f t="shared" si="0"/>
        <v>0</v>
      </c>
      <c r="I29" s="28" t="str">
        <f t="shared" si="1"/>
        <v/>
      </c>
      <c r="J29" s="53"/>
      <c r="K29" s="40"/>
      <c r="L29" s="41"/>
      <c r="M29" s="53"/>
      <c r="N29" s="53"/>
      <c r="O29" s="53"/>
      <c r="P29" s="39"/>
    </row>
    <row r="30" spans="1:18" x14ac:dyDescent="0.25">
      <c r="A30" s="92"/>
      <c r="B30" s="23">
        <v>5</v>
      </c>
      <c r="C30" s="94"/>
      <c r="D30" s="95"/>
      <c r="E30" s="23"/>
      <c r="F30" s="23"/>
      <c r="G30" s="24"/>
      <c r="H30" s="56">
        <f t="shared" si="0"/>
        <v>0</v>
      </c>
      <c r="I30" s="28" t="str">
        <f t="shared" si="1"/>
        <v/>
      </c>
      <c r="J30" s="53"/>
      <c r="K30" s="40"/>
      <c r="L30" s="41"/>
      <c r="M30" s="53"/>
      <c r="N30" s="53"/>
      <c r="O30" s="53"/>
      <c r="P30" s="39"/>
    </row>
    <row r="31" spans="1:18" x14ac:dyDescent="0.25">
      <c r="A31" s="92"/>
      <c r="B31" s="10">
        <v>6</v>
      </c>
      <c r="C31" s="94"/>
      <c r="D31" s="95"/>
      <c r="E31" s="23"/>
      <c r="F31" s="23"/>
      <c r="G31" s="24"/>
      <c r="H31" s="56">
        <f t="shared" si="0"/>
        <v>0</v>
      </c>
      <c r="I31" s="28" t="str">
        <f t="shared" si="1"/>
        <v/>
      </c>
      <c r="J31" s="53"/>
      <c r="K31" s="40"/>
      <c r="L31" s="41"/>
      <c r="M31" s="53"/>
      <c r="N31" s="53"/>
      <c r="O31" s="53"/>
      <c r="P31" s="39"/>
    </row>
    <row r="32" spans="1:18" x14ac:dyDescent="0.25">
      <c r="A32" s="93"/>
      <c r="B32" s="23">
        <v>7</v>
      </c>
      <c r="C32" s="94"/>
      <c r="D32" s="95"/>
      <c r="E32" s="23"/>
      <c r="F32" s="23"/>
      <c r="G32" s="24"/>
      <c r="H32" s="56">
        <f t="shared" si="0"/>
        <v>0</v>
      </c>
      <c r="I32" s="28" t="str">
        <f t="shared" si="1"/>
        <v/>
      </c>
      <c r="J32" s="53"/>
      <c r="K32" s="40"/>
      <c r="L32" s="41"/>
      <c r="M32" s="53"/>
      <c r="N32" s="53"/>
      <c r="O32" s="53"/>
      <c r="P32" s="39"/>
    </row>
    <row r="33" spans="1:18" ht="15" customHeight="1" x14ac:dyDescent="0.25">
      <c r="B33" s="80" t="s">
        <v>52</v>
      </c>
      <c r="C33" s="81"/>
      <c r="D33" s="81"/>
      <c r="E33" s="81"/>
      <c r="F33" s="81"/>
      <c r="G33" s="81"/>
      <c r="H33" s="82"/>
      <c r="I33" s="62" t="s">
        <v>21</v>
      </c>
      <c r="J33" s="61" t="s">
        <v>28</v>
      </c>
      <c r="K33" s="61"/>
      <c r="L33" s="61"/>
      <c r="M33" s="61"/>
      <c r="N33" s="61"/>
      <c r="O33" s="61"/>
      <c r="P33" s="63" t="s">
        <v>49</v>
      </c>
    </row>
    <row r="34" spans="1:18" ht="105" x14ac:dyDescent="0.25">
      <c r="B34" s="49" t="s">
        <v>3</v>
      </c>
      <c r="C34" s="80" t="s">
        <v>29</v>
      </c>
      <c r="D34" s="82"/>
      <c r="E34" s="49" t="s">
        <v>30</v>
      </c>
      <c r="F34" s="49" t="s">
        <v>31</v>
      </c>
      <c r="G34" s="49" t="s">
        <v>32</v>
      </c>
      <c r="H34" s="49" t="s">
        <v>23</v>
      </c>
      <c r="I34" s="62"/>
      <c r="J34" s="49" t="s">
        <v>20</v>
      </c>
      <c r="K34" s="49" t="s">
        <v>19</v>
      </c>
      <c r="L34" s="49" t="s">
        <v>18</v>
      </c>
      <c r="M34" s="50" t="s">
        <v>17</v>
      </c>
      <c r="N34" s="50" t="s">
        <v>16</v>
      </c>
      <c r="O34" s="50" t="s">
        <v>15</v>
      </c>
      <c r="P34" s="63"/>
      <c r="R34" s="1"/>
    </row>
    <row r="35" spans="1:18" ht="15" customHeight="1" x14ac:dyDescent="0.25">
      <c r="A35" s="84" t="s">
        <v>44</v>
      </c>
      <c r="B35" s="22">
        <f>IF(B10=0,"",B10)</f>
        <v>1</v>
      </c>
      <c r="C35" s="99" t="str">
        <f>IF(C10=0,"",C10)</f>
        <v/>
      </c>
      <c r="D35" s="100"/>
      <c r="E35" s="22">
        <f t="shared" ref="E35:E45" si="2">E10</f>
        <v>0</v>
      </c>
      <c r="F35" s="22" t="str">
        <f>IF(F10=0,"",F10)</f>
        <v/>
      </c>
      <c r="G35" s="19" t="str">
        <f>IF(G10=0, " ",G10)</f>
        <v xml:space="preserve"> </v>
      </c>
      <c r="H35" s="20" t="str">
        <f>IF(G10=0,"",F35*G35)</f>
        <v/>
      </c>
      <c r="I35" s="15" t="str">
        <f>IFERROR(IF(F35:F174,(H35/$N$3),""),"")</f>
        <v/>
      </c>
      <c r="J35" s="17" t="str">
        <f>IF(F10=0,"",$B$7)</f>
        <v/>
      </c>
      <c r="K35" s="17" t="str">
        <f>IF($F$10=0,"",$C$7)</f>
        <v/>
      </c>
      <c r="L35" s="17" t="str">
        <f>IF(F10=0,"",$F$7)</f>
        <v/>
      </c>
      <c r="M35" s="17" t="str">
        <f>IF(F10=0,"",$I$7)</f>
        <v/>
      </c>
      <c r="N35" s="17" t="str">
        <f>IF(F10=0,"",$K$7)</f>
        <v/>
      </c>
      <c r="O35" s="17" t="str">
        <f>IF(F10=0,"",$M$7)</f>
        <v/>
      </c>
      <c r="P35" s="13"/>
      <c r="R35" s="8"/>
    </row>
    <row r="36" spans="1:18" x14ac:dyDescent="0.25">
      <c r="A36" s="85"/>
      <c r="B36" s="22">
        <f t="shared" ref="B36:B50" si="3">IF(B11=0,"",B11)</f>
        <v>2</v>
      </c>
      <c r="C36" s="99" t="str">
        <f>IF(C11=0,"",C11)</f>
        <v/>
      </c>
      <c r="D36" s="100"/>
      <c r="E36" s="22">
        <f t="shared" si="2"/>
        <v>0</v>
      </c>
      <c r="F36" s="22" t="str">
        <f>IF(F11=0,"",F11)</f>
        <v/>
      </c>
      <c r="G36" s="19" t="str">
        <f>IF(G11=0, " ",G11)</f>
        <v xml:space="preserve"> </v>
      </c>
      <c r="H36" s="20" t="str">
        <f>IF(G11=0,"",F36*G36)</f>
        <v/>
      </c>
      <c r="I36" s="15" t="str">
        <f>IFERROR(IF(F36:F175,(H36/$N$3),""),"")</f>
        <v/>
      </c>
      <c r="J36" s="17" t="str">
        <f>IF(F11=0,"",$B$7)</f>
        <v/>
      </c>
      <c r="K36" s="17" t="str">
        <f>IF(F11=0,"",$C$7)</f>
        <v/>
      </c>
      <c r="L36" s="17" t="str">
        <f>IF(F11=0,"",$F$7)</f>
        <v/>
      </c>
      <c r="M36" s="17" t="str">
        <f>IF(F11=0,"",$I$7)</f>
        <v/>
      </c>
      <c r="N36" s="17" t="str">
        <f>IF(F11=0,"",$K$7)</f>
        <v/>
      </c>
      <c r="O36" s="17" t="str">
        <f>IF(F11=0,"",$M$7)</f>
        <v/>
      </c>
      <c r="P36" s="13"/>
    </row>
    <row r="37" spans="1:18" x14ac:dyDescent="0.25">
      <c r="A37" s="85"/>
      <c r="B37" s="22">
        <f t="shared" si="3"/>
        <v>3</v>
      </c>
      <c r="C37" s="99" t="str">
        <f>IF(C12=0,"",C12)</f>
        <v/>
      </c>
      <c r="D37" s="100"/>
      <c r="E37" s="22">
        <f t="shared" si="2"/>
        <v>0</v>
      </c>
      <c r="F37" s="22" t="str">
        <f>IF(F12=0,"",F12)</f>
        <v/>
      </c>
      <c r="G37" s="19" t="str">
        <f>IF(G12=0, " ",G12)</f>
        <v xml:space="preserve"> </v>
      </c>
      <c r="H37" s="20" t="str">
        <f>IF(G12=0,"",F37*G37)</f>
        <v/>
      </c>
      <c r="I37" s="15" t="str">
        <f>IFERROR(IF(F37:F176,(H37/$N$3),""),"")</f>
        <v/>
      </c>
      <c r="J37" s="17" t="str">
        <f>IF(F12=0,"",$B$7)</f>
        <v/>
      </c>
      <c r="K37" s="17" t="str">
        <f>IF(F12=0,"",$C$7)</f>
        <v/>
      </c>
      <c r="L37" s="17" t="str">
        <f>IF(F12=0,"",$F$7)</f>
        <v/>
      </c>
      <c r="M37" s="17" t="str">
        <f>IF(F12=0,"",$I$7)</f>
        <v/>
      </c>
      <c r="N37" s="17" t="str">
        <f>IF(F12=0,"",$K$7)</f>
        <v/>
      </c>
      <c r="O37" s="17" t="str">
        <f>IF(F12=0,"",$M$7)</f>
        <v/>
      </c>
      <c r="P37" s="13"/>
    </row>
    <row r="38" spans="1:18" x14ac:dyDescent="0.25">
      <c r="A38" s="85"/>
      <c r="B38" s="22">
        <f t="shared" si="3"/>
        <v>4</v>
      </c>
      <c r="C38" s="99" t="str">
        <f t="shared" ref="C38:C45" si="4">IF(C13=0,"",C13)</f>
        <v/>
      </c>
      <c r="D38" s="100"/>
      <c r="E38" s="22">
        <f t="shared" si="2"/>
        <v>0</v>
      </c>
      <c r="F38" s="22" t="str">
        <f t="shared" ref="F38:F50" si="5">IF(F13=0,"",F13)</f>
        <v/>
      </c>
      <c r="G38" s="19" t="str">
        <f t="shared" ref="G38:G50" si="6">IF(G13=0, " ",G13)</f>
        <v xml:space="preserve"> </v>
      </c>
      <c r="H38" s="20" t="str">
        <f t="shared" ref="H38:H50" si="7">IF(G13=0,"",F38*G38)</f>
        <v/>
      </c>
      <c r="I38" s="15" t="str">
        <f t="shared" ref="I38:I41" si="8">IFERROR(IF(F38:F177,(H38/$N$3),""),"")</f>
        <v/>
      </c>
      <c r="J38" s="17" t="str">
        <f t="shared" ref="J38:J41" si="9">IF(F13=0,"",$B$7)</f>
        <v/>
      </c>
      <c r="K38" s="17" t="str">
        <f t="shared" ref="K38:K41" si="10">IF(F13=0,"",$C$7)</f>
        <v/>
      </c>
      <c r="L38" s="17" t="str">
        <f t="shared" ref="L38:L41" si="11">IF(F13=0,"",$F$7)</f>
        <v/>
      </c>
      <c r="M38" s="17" t="str">
        <f t="shared" ref="M38:M41" si="12">IF(F13=0,"",$I$7)</f>
        <v/>
      </c>
      <c r="N38" s="17" t="str">
        <f t="shared" ref="N38:N41" si="13">IF(F13=0,"",$K$7)</f>
        <v/>
      </c>
      <c r="O38" s="17" t="str">
        <f t="shared" ref="O38:O41" si="14">IF(F13=0,"",$M$7)</f>
        <v/>
      </c>
      <c r="P38" s="13"/>
    </row>
    <row r="39" spans="1:18" x14ac:dyDescent="0.25">
      <c r="A39" s="85"/>
      <c r="B39" s="22">
        <f t="shared" si="3"/>
        <v>5</v>
      </c>
      <c r="C39" s="99" t="str">
        <f t="shared" si="4"/>
        <v/>
      </c>
      <c r="D39" s="100"/>
      <c r="E39" s="22">
        <f t="shared" si="2"/>
        <v>0</v>
      </c>
      <c r="F39" s="22" t="str">
        <f t="shared" si="5"/>
        <v/>
      </c>
      <c r="G39" s="19" t="str">
        <f t="shared" si="6"/>
        <v xml:space="preserve"> </v>
      </c>
      <c r="H39" s="20" t="str">
        <f t="shared" si="7"/>
        <v/>
      </c>
      <c r="I39" s="15" t="str">
        <f t="shared" si="8"/>
        <v/>
      </c>
      <c r="J39" s="17" t="str">
        <f t="shared" si="9"/>
        <v/>
      </c>
      <c r="K39" s="17" t="str">
        <f t="shared" si="10"/>
        <v/>
      </c>
      <c r="L39" s="17" t="str">
        <f t="shared" si="11"/>
        <v/>
      </c>
      <c r="M39" s="17" t="str">
        <f t="shared" si="12"/>
        <v/>
      </c>
      <c r="N39" s="17" t="str">
        <f t="shared" si="13"/>
        <v/>
      </c>
      <c r="O39" s="17" t="str">
        <f t="shared" si="14"/>
        <v/>
      </c>
      <c r="P39" s="13"/>
    </row>
    <row r="40" spans="1:18" x14ac:dyDescent="0.25">
      <c r="A40" s="85"/>
      <c r="B40" s="22">
        <f t="shared" si="3"/>
        <v>6</v>
      </c>
      <c r="C40" s="99" t="str">
        <f t="shared" si="4"/>
        <v/>
      </c>
      <c r="D40" s="100"/>
      <c r="E40" s="22">
        <f t="shared" si="2"/>
        <v>0</v>
      </c>
      <c r="F40" s="22" t="str">
        <f t="shared" si="5"/>
        <v/>
      </c>
      <c r="G40" s="19" t="str">
        <f t="shared" si="6"/>
        <v xml:space="preserve"> </v>
      </c>
      <c r="H40" s="20" t="str">
        <f t="shared" si="7"/>
        <v/>
      </c>
      <c r="I40" s="15" t="str">
        <f t="shared" si="8"/>
        <v/>
      </c>
      <c r="J40" s="17" t="str">
        <f t="shared" si="9"/>
        <v/>
      </c>
      <c r="K40" s="17" t="str">
        <f t="shared" si="10"/>
        <v/>
      </c>
      <c r="L40" s="17" t="str">
        <f t="shared" si="11"/>
        <v/>
      </c>
      <c r="M40" s="17" t="str">
        <f t="shared" si="12"/>
        <v/>
      </c>
      <c r="N40" s="17" t="str">
        <f t="shared" si="13"/>
        <v/>
      </c>
      <c r="O40" s="17" t="str">
        <f t="shared" si="14"/>
        <v/>
      </c>
      <c r="P40" s="13"/>
    </row>
    <row r="41" spans="1:18" x14ac:dyDescent="0.25">
      <c r="A41" s="85"/>
      <c r="B41" s="22">
        <f t="shared" si="3"/>
        <v>7</v>
      </c>
      <c r="C41" s="99" t="str">
        <f t="shared" si="4"/>
        <v/>
      </c>
      <c r="D41" s="100"/>
      <c r="E41" s="22">
        <f t="shared" si="2"/>
        <v>0</v>
      </c>
      <c r="F41" s="22" t="str">
        <f t="shared" si="5"/>
        <v/>
      </c>
      <c r="G41" s="19" t="str">
        <f t="shared" si="6"/>
        <v xml:space="preserve"> </v>
      </c>
      <c r="H41" s="20" t="str">
        <f t="shared" si="7"/>
        <v/>
      </c>
      <c r="I41" s="15" t="str">
        <f t="shared" si="8"/>
        <v/>
      </c>
      <c r="J41" s="17" t="str">
        <f t="shared" si="9"/>
        <v/>
      </c>
      <c r="K41" s="17" t="str">
        <f t="shared" si="10"/>
        <v/>
      </c>
      <c r="L41" s="17" t="str">
        <f t="shared" si="11"/>
        <v/>
      </c>
      <c r="M41" s="17" t="str">
        <f t="shared" si="12"/>
        <v/>
      </c>
      <c r="N41" s="17" t="str">
        <f t="shared" si="13"/>
        <v/>
      </c>
      <c r="O41" s="17" t="str">
        <f t="shared" si="14"/>
        <v/>
      </c>
      <c r="P41" s="13"/>
    </row>
    <row r="42" spans="1:18" x14ac:dyDescent="0.25">
      <c r="A42" s="85"/>
      <c r="B42" s="22">
        <f t="shared" si="3"/>
        <v>8</v>
      </c>
      <c r="C42" s="99" t="str">
        <f t="shared" si="4"/>
        <v/>
      </c>
      <c r="D42" s="100"/>
      <c r="E42" s="22">
        <f t="shared" si="2"/>
        <v>0</v>
      </c>
      <c r="F42" s="22" t="str">
        <f t="shared" si="5"/>
        <v/>
      </c>
      <c r="G42" s="19" t="str">
        <f t="shared" si="6"/>
        <v xml:space="preserve"> </v>
      </c>
      <c r="H42" s="20" t="str">
        <f t="shared" si="7"/>
        <v/>
      </c>
      <c r="I42" s="15" t="str">
        <f t="shared" ref="I42:I51" si="15">IFERROR(IF(F42:F181,(H42/$N$3),""),"")</f>
        <v/>
      </c>
      <c r="J42" s="17" t="str">
        <f t="shared" ref="J42:J51" si="16">IF(F17=0,"",$B$7)</f>
        <v/>
      </c>
      <c r="K42" s="17" t="str">
        <f t="shared" ref="K42:K51" si="17">IF(F17=0,"",$C$7)</f>
        <v/>
      </c>
      <c r="L42" s="17" t="str">
        <f t="shared" ref="L42:L51" si="18">IF(F17=0,"",$F$7)</f>
        <v/>
      </c>
      <c r="M42" s="17" t="str">
        <f t="shared" ref="M42:M51" si="19">IF(F17=0,"",$I$7)</f>
        <v/>
      </c>
      <c r="N42" s="17" t="str">
        <f t="shared" ref="N42:N51" si="20">IF(F17=0,"",$K$7)</f>
        <v/>
      </c>
      <c r="O42" s="17" t="str">
        <f t="shared" ref="O42:O51" si="21">IF(F17=0,"",$M$7)</f>
        <v/>
      </c>
      <c r="P42" s="13"/>
    </row>
    <row r="43" spans="1:18" x14ac:dyDescent="0.25">
      <c r="A43" s="85"/>
      <c r="B43" s="22">
        <f t="shared" si="3"/>
        <v>9</v>
      </c>
      <c r="C43" s="99" t="str">
        <f t="shared" si="4"/>
        <v/>
      </c>
      <c r="D43" s="100"/>
      <c r="E43" s="22">
        <f t="shared" si="2"/>
        <v>0</v>
      </c>
      <c r="F43" s="22" t="str">
        <f t="shared" si="5"/>
        <v/>
      </c>
      <c r="G43" s="19" t="str">
        <f t="shared" si="6"/>
        <v xml:space="preserve"> </v>
      </c>
      <c r="H43" s="20" t="str">
        <f t="shared" si="7"/>
        <v/>
      </c>
      <c r="I43" s="15" t="str">
        <f t="shared" si="15"/>
        <v/>
      </c>
      <c r="J43" s="17" t="str">
        <f t="shared" si="16"/>
        <v/>
      </c>
      <c r="K43" s="17" t="str">
        <f t="shared" si="17"/>
        <v/>
      </c>
      <c r="L43" s="17" t="str">
        <f t="shared" si="18"/>
        <v/>
      </c>
      <c r="M43" s="17" t="str">
        <f t="shared" si="19"/>
        <v/>
      </c>
      <c r="N43" s="17" t="str">
        <f t="shared" si="20"/>
        <v/>
      </c>
      <c r="O43" s="17" t="str">
        <f t="shared" si="21"/>
        <v/>
      </c>
      <c r="P43" s="13"/>
    </row>
    <row r="44" spans="1:18" x14ac:dyDescent="0.25">
      <c r="A44" s="85"/>
      <c r="B44" s="22">
        <f t="shared" si="3"/>
        <v>10</v>
      </c>
      <c r="C44" s="99" t="str">
        <f t="shared" si="4"/>
        <v/>
      </c>
      <c r="D44" s="100"/>
      <c r="E44" s="22">
        <f t="shared" si="2"/>
        <v>0</v>
      </c>
      <c r="F44" s="22" t="str">
        <f t="shared" si="5"/>
        <v/>
      </c>
      <c r="G44" s="19" t="str">
        <f t="shared" si="6"/>
        <v xml:space="preserve"> </v>
      </c>
      <c r="H44" s="20" t="str">
        <f t="shared" si="7"/>
        <v/>
      </c>
      <c r="I44" s="15" t="str">
        <f t="shared" si="15"/>
        <v/>
      </c>
      <c r="J44" s="17" t="str">
        <f t="shared" si="16"/>
        <v/>
      </c>
      <c r="K44" s="17" t="str">
        <f t="shared" si="17"/>
        <v/>
      </c>
      <c r="L44" s="17" t="str">
        <f t="shared" si="18"/>
        <v/>
      </c>
      <c r="M44" s="17" t="str">
        <f t="shared" si="19"/>
        <v/>
      </c>
      <c r="N44" s="17" t="str">
        <f t="shared" si="20"/>
        <v/>
      </c>
      <c r="O44" s="17" t="str">
        <f t="shared" si="21"/>
        <v/>
      </c>
      <c r="P44" s="13"/>
    </row>
    <row r="45" spans="1:18" x14ac:dyDescent="0.25">
      <c r="A45" s="85"/>
      <c r="B45" s="22">
        <f t="shared" si="3"/>
        <v>11</v>
      </c>
      <c r="C45" s="99" t="str">
        <f t="shared" si="4"/>
        <v/>
      </c>
      <c r="D45" s="100"/>
      <c r="E45" s="22">
        <f t="shared" si="2"/>
        <v>0</v>
      </c>
      <c r="F45" s="22" t="str">
        <f t="shared" si="5"/>
        <v/>
      </c>
      <c r="G45" s="19" t="str">
        <f t="shared" si="6"/>
        <v xml:space="preserve"> </v>
      </c>
      <c r="H45" s="20" t="str">
        <f t="shared" si="7"/>
        <v/>
      </c>
      <c r="I45" s="15" t="str">
        <f t="shared" si="15"/>
        <v/>
      </c>
      <c r="J45" s="17" t="str">
        <f t="shared" si="16"/>
        <v/>
      </c>
      <c r="K45" s="17" t="str">
        <f t="shared" si="17"/>
        <v/>
      </c>
      <c r="L45" s="17" t="str">
        <f t="shared" si="18"/>
        <v/>
      </c>
      <c r="M45" s="17" t="str">
        <f t="shared" si="19"/>
        <v/>
      </c>
      <c r="N45" s="17" t="str">
        <f t="shared" si="20"/>
        <v/>
      </c>
      <c r="O45" s="17" t="str">
        <f t="shared" si="21"/>
        <v/>
      </c>
      <c r="P45" s="13"/>
    </row>
    <row r="46" spans="1:18" x14ac:dyDescent="0.25">
      <c r="A46" s="85"/>
      <c r="B46" s="22">
        <f>IF(B21=0,"",B21)</f>
        <v>12</v>
      </c>
      <c r="C46" s="99" t="str">
        <f>IF(C13=0,"",C13)</f>
        <v/>
      </c>
      <c r="D46" s="100"/>
      <c r="E46" s="22">
        <f>E13</f>
        <v>0</v>
      </c>
      <c r="F46" s="22" t="str">
        <f t="shared" si="5"/>
        <v/>
      </c>
      <c r="G46" s="19" t="str">
        <f t="shared" si="6"/>
        <v xml:space="preserve"> </v>
      </c>
      <c r="H46" s="20" t="str">
        <f t="shared" si="7"/>
        <v/>
      </c>
      <c r="I46" s="15" t="str">
        <f t="shared" si="15"/>
        <v/>
      </c>
      <c r="J46" s="17" t="str">
        <f t="shared" si="16"/>
        <v/>
      </c>
      <c r="K46" s="17" t="str">
        <f t="shared" si="17"/>
        <v/>
      </c>
      <c r="L46" s="17" t="str">
        <f t="shared" si="18"/>
        <v/>
      </c>
      <c r="M46" s="17" t="str">
        <f t="shared" si="19"/>
        <v/>
      </c>
      <c r="N46" s="17" t="str">
        <f t="shared" si="20"/>
        <v/>
      </c>
      <c r="O46" s="17" t="str">
        <f t="shared" si="21"/>
        <v/>
      </c>
      <c r="P46" s="13"/>
    </row>
    <row r="47" spans="1:18" x14ac:dyDescent="0.25">
      <c r="A47" s="85"/>
      <c r="B47" s="22">
        <f t="shared" si="3"/>
        <v>13</v>
      </c>
      <c r="C47" s="99" t="str">
        <f>IF(C14=0,"",C14)</f>
        <v/>
      </c>
      <c r="D47" s="100"/>
      <c r="E47" s="22">
        <f>E14</f>
        <v>0</v>
      </c>
      <c r="F47" s="22" t="str">
        <f t="shared" si="5"/>
        <v/>
      </c>
      <c r="G47" s="19" t="str">
        <f t="shared" si="6"/>
        <v xml:space="preserve"> </v>
      </c>
      <c r="H47" s="20" t="str">
        <f t="shared" si="7"/>
        <v/>
      </c>
      <c r="I47" s="15" t="str">
        <f t="shared" si="15"/>
        <v/>
      </c>
      <c r="J47" s="17" t="str">
        <f t="shared" si="16"/>
        <v/>
      </c>
      <c r="K47" s="17" t="str">
        <f t="shared" si="17"/>
        <v/>
      </c>
      <c r="L47" s="17" t="str">
        <f t="shared" si="18"/>
        <v/>
      </c>
      <c r="M47" s="17" t="str">
        <f t="shared" si="19"/>
        <v/>
      </c>
      <c r="N47" s="17" t="str">
        <f t="shared" si="20"/>
        <v/>
      </c>
      <c r="O47" s="17" t="str">
        <f t="shared" si="21"/>
        <v/>
      </c>
      <c r="P47" s="13"/>
    </row>
    <row r="48" spans="1:18" x14ac:dyDescent="0.25">
      <c r="A48" s="85"/>
      <c r="B48" s="22">
        <f t="shared" si="3"/>
        <v>14</v>
      </c>
      <c r="C48" s="99" t="str">
        <f>IF(C15=0,"",C15)</f>
        <v/>
      </c>
      <c r="D48" s="100"/>
      <c r="E48" s="22">
        <f>E15</f>
        <v>0</v>
      </c>
      <c r="F48" s="22" t="str">
        <f t="shared" si="5"/>
        <v/>
      </c>
      <c r="G48" s="19" t="str">
        <f t="shared" si="6"/>
        <v xml:space="preserve"> </v>
      </c>
      <c r="H48" s="20" t="str">
        <f t="shared" si="7"/>
        <v/>
      </c>
      <c r="I48" s="15" t="str">
        <f t="shared" si="15"/>
        <v/>
      </c>
      <c r="J48" s="17" t="str">
        <f t="shared" si="16"/>
        <v/>
      </c>
      <c r="K48" s="17" t="str">
        <f t="shared" si="17"/>
        <v/>
      </c>
      <c r="L48" s="17" t="str">
        <f t="shared" si="18"/>
        <v/>
      </c>
      <c r="M48" s="17" t="str">
        <f t="shared" si="19"/>
        <v/>
      </c>
      <c r="N48" s="17" t="str">
        <f t="shared" si="20"/>
        <v/>
      </c>
      <c r="O48" s="17" t="str">
        <f t="shared" si="21"/>
        <v/>
      </c>
      <c r="P48" s="13"/>
    </row>
    <row r="49" spans="1:16" x14ac:dyDescent="0.25">
      <c r="A49" s="85"/>
      <c r="B49" s="22">
        <f t="shared" si="3"/>
        <v>15</v>
      </c>
      <c r="C49" s="99" t="str">
        <f t="shared" ref="C49:C57" si="22">IF(C24=0,"",C24)</f>
        <v/>
      </c>
      <c r="D49" s="100"/>
      <c r="E49" s="22">
        <f t="shared" ref="E49:E57" si="23">E24</f>
        <v>0</v>
      </c>
      <c r="F49" s="22" t="str">
        <f t="shared" si="5"/>
        <v/>
      </c>
      <c r="G49" s="19" t="str">
        <f t="shared" si="6"/>
        <v xml:space="preserve"> </v>
      </c>
      <c r="H49" s="20" t="str">
        <f t="shared" si="7"/>
        <v/>
      </c>
      <c r="I49" s="15" t="str">
        <f t="shared" si="15"/>
        <v/>
      </c>
      <c r="J49" s="17" t="str">
        <f t="shared" si="16"/>
        <v/>
      </c>
      <c r="K49" s="17" t="str">
        <f t="shared" si="17"/>
        <v/>
      </c>
      <c r="L49" s="17" t="str">
        <f t="shared" si="18"/>
        <v/>
      </c>
      <c r="M49" s="17" t="str">
        <f t="shared" si="19"/>
        <v/>
      </c>
      <c r="N49" s="17" t="str">
        <f t="shared" si="20"/>
        <v/>
      </c>
      <c r="O49" s="17" t="str">
        <f t="shared" si="21"/>
        <v/>
      </c>
      <c r="P49" s="13"/>
    </row>
    <row r="50" spans="1:16" x14ac:dyDescent="0.25">
      <c r="A50" s="86"/>
      <c r="B50" s="22">
        <f t="shared" si="3"/>
        <v>16</v>
      </c>
      <c r="C50" s="99" t="str">
        <f t="shared" si="22"/>
        <v/>
      </c>
      <c r="D50" s="100"/>
      <c r="E50" s="22">
        <f t="shared" si="23"/>
        <v>0</v>
      </c>
      <c r="F50" s="22" t="str">
        <f t="shared" si="5"/>
        <v/>
      </c>
      <c r="G50" s="19" t="str">
        <f t="shared" si="6"/>
        <v xml:space="preserve"> </v>
      </c>
      <c r="H50" s="20" t="str">
        <f t="shared" si="7"/>
        <v/>
      </c>
      <c r="I50" s="15" t="str">
        <f t="shared" si="15"/>
        <v/>
      </c>
      <c r="J50" s="17" t="str">
        <f t="shared" si="16"/>
        <v/>
      </c>
      <c r="K50" s="17" t="str">
        <f t="shared" si="17"/>
        <v/>
      </c>
      <c r="L50" s="17" t="str">
        <f t="shared" si="18"/>
        <v/>
      </c>
      <c r="M50" s="17" t="str">
        <f t="shared" si="19"/>
        <v/>
      </c>
      <c r="N50" s="17" t="str">
        <f t="shared" si="20"/>
        <v/>
      </c>
      <c r="O50" s="17" t="str">
        <f t="shared" si="21"/>
        <v/>
      </c>
      <c r="P50" s="13"/>
    </row>
    <row r="51" spans="1:16" ht="15.75" customHeight="1" x14ac:dyDescent="0.25">
      <c r="A51" s="92" t="s">
        <v>56</v>
      </c>
      <c r="B51" s="22">
        <f t="shared" ref="B51:B57" si="24">IF(B26=0,"",B26)</f>
        <v>1</v>
      </c>
      <c r="C51" s="99" t="str">
        <f t="shared" si="22"/>
        <v/>
      </c>
      <c r="D51" s="100"/>
      <c r="E51" s="22">
        <f t="shared" si="23"/>
        <v>0</v>
      </c>
      <c r="F51" s="22" t="str">
        <f t="shared" ref="F51:F57" si="25">IF(F26=0,"",F26)</f>
        <v/>
      </c>
      <c r="G51" s="19" t="str">
        <f t="shared" ref="G51:G57" si="26">IF(G26=0, " ",G26)</f>
        <v xml:space="preserve"> </v>
      </c>
      <c r="H51" s="20" t="str">
        <f t="shared" ref="H51:H57" si="27">IF(G26=0,"",F51*G51)</f>
        <v/>
      </c>
      <c r="I51" s="15" t="str">
        <f t="shared" si="15"/>
        <v/>
      </c>
      <c r="J51" s="17" t="str">
        <f t="shared" si="16"/>
        <v/>
      </c>
      <c r="K51" s="17" t="str">
        <f t="shared" si="17"/>
        <v/>
      </c>
      <c r="L51" s="17" t="str">
        <f t="shared" si="18"/>
        <v/>
      </c>
      <c r="M51" s="17" t="str">
        <f t="shared" si="19"/>
        <v/>
      </c>
      <c r="N51" s="17" t="str">
        <f t="shared" si="20"/>
        <v/>
      </c>
      <c r="O51" s="17" t="str">
        <f t="shared" si="21"/>
        <v/>
      </c>
      <c r="P51" s="13"/>
    </row>
    <row r="52" spans="1:16" x14ac:dyDescent="0.25">
      <c r="A52" s="92"/>
      <c r="B52" s="22">
        <f t="shared" si="24"/>
        <v>2</v>
      </c>
      <c r="C52" s="99" t="str">
        <f t="shared" si="22"/>
        <v/>
      </c>
      <c r="D52" s="100"/>
      <c r="E52" s="22">
        <f t="shared" si="23"/>
        <v>0</v>
      </c>
      <c r="F52" s="22" t="str">
        <f t="shared" si="25"/>
        <v/>
      </c>
      <c r="G52" s="19" t="str">
        <f t="shared" si="26"/>
        <v xml:space="preserve"> </v>
      </c>
      <c r="H52" s="20" t="str">
        <f t="shared" si="27"/>
        <v/>
      </c>
      <c r="I52" s="15" t="str">
        <f>IFERROR(IF(F52:F180,(H52/$N$3),""),"")</f>
        <v/>
      </c>
      <c r="J52" s="17" t="str">
        <f t="shared" ref="J52:J57" si="28">IF(F27=0,"",$B$7)</f>
        <v/>
      </c>
      <c r="K52" s="17" t="str">
        <f t="shared" ref="K52:K57" si="29">IF(F27=0,"",$C$7)</f>
        <v/>
      </c>
      <c r="L52" s="17" t="str">
        <f t="shared" ref="L52:L57" si="30">IF(F27=0,"",$F$7)</f>
        <v/>
      </c>
      <c r="M52" s="17" t="str">
        <f t="shared" ref="M52:M57" si="31">IF(F27=0,"",$I$7)</f>
        <v/>
      </c>
      <c r="N52" s="17" t="str">
        <f t="shared" ref="N52:N57" si="32">IF(F27=0,"",$K$7)</f>
        <v/>
      </c>
      <c r="O52" s="17" t="str">
        <f t="shared" ref="O52:O57" si="33">IF(F27=0,"",$M$7)</f>
        <v/>
      </c>
      <c r="P52" s="13"/>
    </row>
    <row r="53" spans="1:16" x14ac:dyDescent="0.25">
      <c r="A53" s="92"/>
      <c r="B53" s="22">
        <f t="shared" si="24"/>
        <v>3</v>
      </c>
      <c r="C53" s="99" t="str">
        <f t="shared" si="22"/>
        <v/>
      </c>
      <c r="D53" s="100"/>
      <c r="E53" s="22">
        <f t="shared" si="23"/>
        <v>0</v>
      </c>
      <c r="F53" s="22" t="str">
        <f t="shared" si="25"/>
        <v/>
      </c>
      <c r="G53" s="19" t="str">
        <f t="shared" si="26"/>
        <v xml:space="preserve"> </v>
      </c>
      <c r="H53" s="20" t="str">
        <f t="shared" si="27"/>
        <v/>
      </c>
      <c r="I53" s="15" t="str">
        <f>IFERROR(IF(F53:F181,(H53/$N$3),""),"")</f>
        <v/>
      </c>
      <c r="J53" s="17" t="str">
        <f t="shared" si="28"/>
        <v/>
      </c>
      <c r="K53" s="17" t="str">
        <f t="shared" si="29"/>
        <v/>
      </c>
      <c r="L53" s="17" t="str">
        <f t="shared" si="30"/>
        <v/>
      </c>
      <c r="M53" s="17" t="str">
        <f t="shared" si="31"/>
        <v/>
      </c>
      <c r="N53" s="17" t="str">
        <f t="shared" si="32"/>
        <v/>
      </c>
      <c r="O53" s="17" t="str">
        <f t="shared" si="33"/>
        <v/>
      </c>
      <c r="P53" s="13"/>
    </row>
    <row r="54" spans="1:16" x14ac:dyDescent="0.25">
      <c r="A54" s="92"/>
      <c r="B54" s="22">
        <f t="shared" si="24"/>
        <v>4</v>
      </c>
      <c r="C54" s="99" t="str">
        <f t="shared" si="22"/>
        <v/>
      </c>
      <c r="D54" s="100"/>
      <c r="E54" s="22">
        <f t="shared" si="23"/>
        <v>0</v>
      </c>
      <c r="F54" s="22" t="str">
        <f t="shared" si="25"/>
        <v/>
      </c>
      <c r="G54" s="19" t="str">
        <f t="shared" si="26"/>
        <v xml:space="preserve"> </v>
      </c>
      <c r="H54" s="20" t="str">
        <f t="shared" si="27"/>
        <v/>
      </c>
      <c r="I54" s="15" t="str">
        <f>IFERROR(IF(F54:F182,(H54/$N$3),""),"")</f>
        <v/>
      </c>
      <c r="J54" s="17" t="str">
        <f t="shared" si="28"/>
        <v/>
      </c>
      <c r="K54" s="17" t="str">
        <f t="shared" si="29"/>
        <v/>
      </c>
      <c r="L54" s="17" t="str">
        <f t="shared" si="30"/>
        <v/>
      </c>
      <c r="M54" s="17" t="str">
        <f t="shared" si="31"/>
        <v/>
      </c>
      <c r="N54" s="17" t="str">
        <f t="shared" si="32"/>
        <v/>
      </c>
      <c r="O54" s="17" t="str">
        <f t="shared" si="33"/>
        <v/>
      </c>
      <c r="P54" s="13"/>
    </row>
    <row r="55" spans="1:16" x14ac:dyDescent="0.25">
      <c r="A55" s="92"/>
      <c r="B55" s="22">
        <f t="shared" si="24"/>
        <v>5</v>
      </c>
      <c r="C55" s="99" t="str">
        <f t="shared" si="22"/>
        <v/>
      </c>
      <c r="D55" s="100"/>
      <c r="E55" s="22">
        <f t="shared" si="23"/>
        <v>0</v>
      </c>
      <c r="F55" s="22" t="str">
        <f t="shared" si="25"/>
        <v/>
      </c>
      <c r="G55" s="19" t="str">
        <f t="shared" si="26"/>
        <v xml:space="preserve"> </v>
      </c>
      <c r="H55" s="20" t="str">
        <f t="shared" si="27"/>
        <v/>
      </c>
      <c r="I55" s="18" t="str">
        <f>IFERROR(IF(F55:F181,(H55/$N$3),""),"")</f>
        <v/>
      </c>
      <c r="J55" s="17" t="str">
        <f t="shared" si="28"/>
        <v/>
      </c>
      <c r="K55" s="17" t="str">
        <f t="shared" si="29"/>
        <v/>
      </c>
      <c r="L55" s="17" t="str">
        <f t="shared" si="30"/>
        <v/>
      </c>
      <c r="M55" s="17" t="str">
        <f t="shared" si="31"/>
        <v/>
      </c>
      <c r="N55" s="17" t="str">
        <f t="shared" si="32"/>
        <v/>
      </c>
      <c r="O55" s="17" t="str">
        <f t="shared" si="33"/>
        <v/>
      </c>
      <c r="P55" s="13"/>
    </row>
    <row r="56" spans="1:16" x14ac:dyDescent="0.25">
      <c r="A56" s="92"/>
      <c r="B56" s="22">
        <f t="shared" si="24"/>
        <v>6</v>
      </c>
      <c r="C56" s="99" t="str">
        <f t="shared" si="22"/>
        <v/>
      </c>
      <c r="D56" s="100"/>
      <c r="E56" s="22">
        <f t="shared" si="23"/>
        <v>0</v>
      </c>
      <c r="F56" s="22" t="str">
        <f t="shared" si="25"/>
        <v/>
      </c>
      <c r="G56" s="19" t="str">
        <f t="shared" si="26"/>
        <v xml:space="preserve"> </v>
      </c>
      <c r="H56" s="20" t="str">
        <f t="shared" si="27"/>
        <v/>
      </c>
      <c r="I56" s="18" t="str">
        <f>IFERROR(IF(F56:F182,(H56/$N$3),""),"")</f>
        <v/>
      </c>
      <c r="J56" s="17" t="str">
        <f t="shared" si="28"/>
        <v/>
      </c>
      <c r="K56" s="17" t="str">
        <f t="shared" si="29"/>
        <v/>
      </c>
      <c r="L56" s="17" t="str">
        <f t="shared" si="30"/>
        <v/>
      </c>
      <c r="M56" s="17" t="str">
        <f t="shared" si="31"/>
        <v/>
      </c>
      <c r="N56" s="17" t="str">
        <f t="shared" si="32"/>
        <v/>
      </c>
      <c r="O56" s="17" t="str">
        <f t="shared" si="33"/>
        <v/>
      </c>
      <c r="P56" s="14"/>
    </row>
    <row r="57" spans="1:16" x14ac:dyDescent="0.25">
      <c r="A57" s="93"/>
      <c r="B57" s="22">
        <f t="shared" si="24"/>
        <v>7</v>
      </c>
      <c r="C57" s="99" t="str">
        <f t="shared" si="22"/>
        <v/>
      </c>
      <c r="D57" s="100"/>
      <c r="E57" s="22">
        <f t="shared" si="23"/>
        <v>0</v>
      </c>
      <c r="F57" s="22" t="str">
        <f t="shared" si="25"/>
        <v/>
      </c>
      <c r="G57" s="19" t="str">
        <f t="shared" si="26"/>
        <v xml:space="preserve"> </v>
      </c>
      <c r="H57" s="20" t="str">
        <f t="shared" si="27"/>
        <v/>
      </c>
      <c r="I57" s="18" t="str">
        <f>IFERROR(IF(F57:F183,(H57/$N$3),""),"")</f>
        <v/>
      </c>
      <c r="J57" s="17" t="str">
        <f t="shared" si="28"/>
        <v/>
      </c>
      <c r="K57" s="17" t="str">
        <f t="shared" si="29"/>
        <v/>
      </c>
      <c r="L57" s="17" t="str">
        <f t="shared" si="30"/>
        <v/>
      </c>
      <c r="M57" s="17" t="str">
        <f t="shared" si="31"/>
        <v/>
      </c>
      <c r="N57" s="17" t="str">
        <f t="shared" si="32"/>
        <v/>
      </c>
      <c r="O57" s="17" t="str">
        <f t="shared" si="33"/>
        <v/>
      </c>
      <c r="P57" s="14"/>
    </row>
    <row r="58" spans="1:16" x14ac:dyDescent="0.25">
      <c r="B58" s="108" t="s">
        <v>0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</row>
    <row r="59" spans="1:16" s="5" customFormat="1" ht="45" x14ac:dyDescent="0.25">
      <c r="B59" s="80" t="s">
        <v>48</v>
      </c>
      <c r="C59" s="81"/>
      <c r="D59" s="81"/>
      <c r="E59" s="81"/>
      <c r="F59" s="81"/>
      <c r="G59" s="82"/>
      <c r="H59" s="60" t="s">
        <v>23</v>
      </c>
      <c r="I59" s="60" t="s">
        <v>53</v>
      </c>
      <c r="J59" s="62" t="s">
        <v>54</v>
      </c>
      <c r="K59" s="62"/>
      <c r="L59" s="49" t="s">
        <v>25</v>
      </c>
      <c r="M59" s="49" t="s">
        <v>24</v>
      </c>
      <c r="N59" s="49" t="s">
        <v>26</v>
      </c>
      <c r="O59" s="62" t="s">
        <v>34</v>
      </c>
      <c r="P59" s="62"/>
    </row>
    <row r="60" spans="1:16" ht="15" customHeight="1" x14ac:dyDescent="0.25">
      <c r="A60" s="84" t="s">
        <v>44</v>
      </c>
      <c r="B60" s="101" t="str">
        <f t="shared" ref="B60:B77" si="34">IF(C10=0,"",C10)</f>
        <v/>
      </c>
      <c r="C60" s="102"/>
      <c r="D60" s="102"/>
      <c r="E60" s="102"/>
      <c r="F60" s="102"/>
      <c r="G60" s="103"/>
      <c r="H60" s="19" t="str">
        <f>H35</f>
        <v/>
      </c>
      <c r="I60" s="16" t="str">
        <f>IFERROR(F35*(-J10-K10+L10+M10+N10+O10+P10),"")</f>
        <v/>
      </c>
      <c r="J60" s="104" t="str">
        <f t="shared" ref="J60:J69" si="35">IF($F$10=0,"",(100/(100-(SUM(J35:P35)*100))))</f>
        <v/>
      </c>
      <c r="K60" s="104"/>
      <c r="L60" s="35" t="str">
        <f>IFERROR((H60+I60)*J60,"")</f>
        <v/>
      </c>
      <c r="M60" s="11"/>
      <c r="N60" s="21">
        <f>M60/100</f>
        <v>0</v>
      </c>
      <c r="O60" s="105" t="str">
        <f t="shared" ref="O60" si="36">IFERROR(L60/(1-N60),"")</f>
        <v/>
      </c>
      <c r="P60" s="105"/>
    </row>
    <row r="61" spans="1:16" x14ac:dyDescent="0.25">
      <c r="A61" s="85"/>
      <c r="B61" s="101" t="str">
        <f t="shared" si="34"/>
        <v/>
      </c>
      <c r="C61" s="102"/>
      <c r="D61" s="102"/>
      <c r="E61" s="102"/>
      <c r="F61" s="102"/>
      <c r="G61" s="103"/>
      <c r="H61" s="19" t="str">
        <f>H36</f>
        <v/>
      </c>
      <c r="I61" s="16" t="str">
        <f t="shared" ref="I61:I82" si="37">IFERROR(F36*(-J11-K11+L11+M11+N11+O11+P11),"")</f>
        <v/>
      </c>
      <c r="J61" s="104" t="str">
        <f t="shared" si="35"/>
        <v/>
      </c>
      <c r="K61" s="104"/>
      <c r="L61" s="35" t="str">
        <f t="shared" ref="L61:L69" si="38">IFERROR((H61+I61)*J61,"")</f>
        <v/>
      </c>
      <c r="M61" s="11"/>
      <c r="N61" s="21">
        <f>M61/100</f>
        <v>0</v>
      </c>
      <c r="O61" s="105" t="str">
        <f t="shared" ref="O61:O82" si="39">IFERROR(L61/(1-N61),"")</f>
        <v/>
      </c>
      <c r="P61" s="105"/>
    </row>
    <row r="62" spans="1:16" x14ac:dyDescent="0.25">
      <c r="A62" s="85"/>
      <c r="B62" s="101" t="str">
        <f t="shared" si="34"/>
        <v/>
      </c>
      <c r="C62" s="102"/>
      <c r="D62" s="102"/>
      <c r="E62" s="102"/>
      <c r="F62" s="102"/>
      <c r="G62" s="103"/>
      <c r="H62" s="19" t="str">
        <f t="shared" ref="H62:H75" si="40">H37</f>
        <v/>
      </c>
      <c r="I62" s="16" t="str">
        <f t="shared" si="37"/>
        <v/>
      </c>
      <c r="J62" s="104" t="str">
        <f t="shared" si="35"/>
        <v/>
      </c>
      <c r="K62" s="104"/>
      <c r="L62" s="35" t="str">
        <f t="shared" si="38"/>
        <v/>
      </c>
      <c r="M62" s="11"/>
      <c r="N62" s="21"/>
      <c r="O62" s="105" t="str">
        <f t="shared" si="39"/>
        <v/>
      </c>
      <c r="P62" s="105"/>
    </row>
    <row r="63" spans="1:16" x14ac:dyDescent="0.25">
      <c r="A63" s="85"/>
      <c r="B63" s="101" t="str">
        <f t="shared" si="34"/>
        <v/>
      </c>
      <c r="C63" s="102"/>
      <c r="D63" s="102"/>
      <c r="E63" s="102"/>
      <c r="F63" s="102"/>
      <c r="G63" s="103"/>
      <c r="H63" s="19" t="str">
        <f t="shared" si="40"/>
        <v/>
      </c>
      <c r="I63" s="16" t="str">
        <f t="shared" si="37"/>
        <v/>
      </c>
      <c r="J63" s="104" t="str">
        <f t="shared" si="35"/>
        <v/>
      </c>
      <c r="K63" s="104"/>
      <c r="L63" s="35" t="str">
        <f t="shared" si="38"/>
        <v/>
      </c>
      <c r="M63" s="11"/>
      <c r="N63" s="21"/>
      <c r="O63" s="105" t="str">
        <f t="shared" si="39"/>
        <v/>
      </c>
      <c r="P63" s="105"/>
    </row>
    <row r="64" spans="1:16" x14ac:dyDescent="0.25">
      <c r="A64" s="85"/>
      <c r="B64" s="101" t="str">
        <f t="shared" si="34"/>
        <v/>
      </c>
      <c r="C64" s="102"/>
      <c r="D64" s="102"/>
      <c r="E64" s="102"/>
      <c r="F64" s="102"/>
      <c r="G64" s="103"/>
      <c r="H64" s="19" t="str">
        <f t="shared" si="40"/>
        <v/>
      </c>
      <c r="I64" s="16" t="str">
        <f t="shared" si="37"/>
        <v/>
      </c>
      <c r="J64" s="104" t="str">
        <f t="shared" si="35"/>
        <v/>
      </c>
      <c r="K64" s="104"/>
      <c r="L64" s="35" t="str">
        <f t="shared" si="38"/>
        <v/>
      </c>
      <c r="M64" s="11"/>
      <c r="N64" s="21"/>
      <c r="O64" s="105" t="str">
        <f t="shared" si="39"/>
        <v/>
      </c>
      <c r="P64" s="105"/>
    </row>
    <row r="65" spans="1:16" x14ac:dyDescent="0.25">
      <c r="A65" s="85"/>
      <c r="B65" s="101" t="str">
        <f t="shared" si="34"/>
        <v/>
      </c>
      <c r="C65" s="102"/>
      <c r="D65" s="102"/>
      <c r="E65" s="102"/>
      <c r="F65" s="102"/>
      <c r="G65" s="103"/>
      <c r="H65" s="19" t="str">
        <f t="shared" si="40"/>
        <v/>
      </c>
      <c r="I65" s="16" t="str">
        <f t="shared" si="37"/>
        <v/>
      </c>
      <c r="J65" s="104" t="str">
        <f t="shared" si="35"/>
        <v/>
      </c>
      <c r="K65" s="104"/>
      <c r="L65" s="35" t="str">
        <f t="shared" si="38"/>
        <v/>
      </c>
      <c r="M65" s="11"/>
      <c r="N65" s="21"/>
      <c r="O65" s="105" t="str">
        <f t="shared" si="39"/>
        <v/>
      </c>
      <c r="P65" s="105"/>
    </row>
    <row r="66" spans="1:16" x14ac:dyDescent="0.25">
      <c r="A66" s="85"/>
      <c r="B66" s="101" t="str">
        <f t="shared" si="34"/>
        <v/>
      </c>
      <c r="C66" s="102"/>
      <c r="D66" s="102"/>
      <c r="E66" s="102"/>
      <c r="F66" s="102"/>
      <c r="G66" s="103"/>
      <c r="H66" s="19" t="str">
        <f t="shared" si="40"/>
        <v/>
      </c>
      <c r="I66" s="16" t="str">
        <f t="shared" si="37"/>
        <v/>
      </c>
      <c r="J66" s="104" t="str">
        <f t="shared" si="35"/>
        <v/>
      </c>
      <c r="K66" s="104"/>
      <c r="L66" s="35" t="str">
        <f t="shared" si="38"/>
        <v/>
      </c>
      <c r="M66" s="11"/>
      <c r="N66" s="21"/>
      <c r="O66" s="105" t="str">
        <f t="shared" si="39"/>
        <v/>
      </c>
      <c r="P66" s="105"/>
    </row>
    <row r="67" spans="1:16" x14ac:dyDescent="0.25">
      <c r="A67" s="85"/>
      <c r="B67" s="101" t="str">
        <f t="shared" si="34"/>
        <v/>
      </c>
      <c r="C67" s="102"/>
      <c r="D67" s="102"/>
      <c r="E67" s="102"/>
      <c r="F67" s="102"/>
      <c r="G67" s="103"/>
      <c r="H67" s="19" t="str">
        <f t="shared" si="40"/>
        <v/>
      </c>
      <c r="I67" s="16" t="str">
        <f t="shared" si="37"/>
        <v/>
      </c>
      <c r="J67" s="104" t="str">
        <f t="shared" si="35"/>
        <v/>
      </c>
      <c r="K67" s="104"/>
      <c r="L67" s="35" t="str">
        <f t="shared" si="38"/>
        <v/>
      </c>
      <c r="M67" s="11"/>
      <c r="N67" s="21"/>
      <c r="O67" s="105" t="str">
        <f t="shared" si="39"/>
        <v/>
      </c>
      <c r="P67" s="105"/>
    </row>
    <row r="68" spans="1:16" x14ac:dyDescent="0.25">
      <c r="A68" s="85"/>
      <c r="B68" s="101" t="str">
        <f t="shared" si="34"/>
        <v/>
      </c>
      <c r="C68" s="102"/>
      <c r="D68" s="102"/>
      <c r="E68" s="102"/>
      <c r="F68" s="102"/>
      <c r="G68" s="103"/>
      <c r="H68" s="19" t="str">
        <f t="shared" si="40"/>
        <v/>
      </c>
      <c r="I68" s="16" t="str">
        <f t="shared" si="37"/>
        <v/>
      </c>
      <c r="J68" s="104" t="str">
        <f t="shared" si="35"/>
        <v/>
      </c>
      <c r="K68" s="104"/>
      <c r="L68" s="35" t="str">
        <f t="shared" si="38"/>
        <v/>
      </c>
      <c r="M68" s="11"/>
      <c r="N68" s="21"/>
      <c r="O68" s="105" t="str">
        <f t="shared" si="39"/>
        <v/>
      </c>
      <c r="P68" s="105"/>
    </row>
    <row r="69" spans="1:16" x14ac:dyDescent="0.25">
      <c r="A69" s="85"/>
      <c r="B69" s="101" t="str">
        <f t="shared" si="34"/>
        <v/>
      </c>
      <c r="C69" s="102"/>
      <c r="D69" s="102"/>
      <c r="E69" s="102"/>
      <c r="F69" s="102"/>
      <c r="G69" s="103"/>
      <c r="H69" s="19" t="str">
        <f t="shared" si="40"/>
        <v/>
      </c>
      <c r="I69" s="16" t="str">
        <f t="shared" si="37"/>
        <v/>
      </c>
      <c r="J69" s="104" t="str">
        <f t="shared" si="35"/>
        <v/>
      </c>
      <c r="K69" s="104"/>
      <c r="L69" s="35" t="str">
        <f t="shared" si="38"/>
        <v/>
      </c>
      <c r="M69" s="11"/>
      <c r="N69" s="21"/>
      <c r="O69" s="105" t="str">
        <f t="shared" si="39"/>
        <v/>
      </c>
      <c r="P69" s="105"/>
    </row>
    <row r="70" spans="1:16" x14ac:dyDescent="0.25">
      <c r="A70" s="85"/>
      <c r="B70" s="101" t="str">
        <f t="shared" si="34"/>
        <v/>
      </c>
      <c r="C70" s="102"/>
      <c r="D70" s="102"/>
      <c r="E70" s="102"/>
      <c r="F70" s="102"/>
      <c r="G70" s="103"/>
      <c r="H70" s="19" t="str">
        <f t="shared" si="40"/>
        <v/>
      </c>
      <c r="I70" s="16" t="str">
        <f t="shared" si="37"/>
        <v/>
      </c>
      <c r="J70" s="104" t="str">
        <f>IF($F$12=0,"",(100/(100-(SUM(J37:P37)*100))))</f>
        <v/>
      </c>
      <c r="K70" s="104"/>
      <c r="L70" s="35" t="str">
        <f>IFERROR((H70+I70)*J70,"")</f>
        <v/>
      </c>
      <c r="M70" s="11"/>
      <c r="N70" s="21">
        <f t="shared" ref="N70:N82" si="41">M70/100</f>
        <v>0</v>
      </c>
      <c r="O70" s="105" t="str">
        <f t="shared" si="39"/>
        <v/>
      </c>
      <c r="P70" s="105"/>
    </row>
    <row r="71" spans="1:16" x14ac:dyDescent="0.25">
      <c r="A71" s="85"/>
      <c r="B71" s="101" t="str">
        <f t="shared" si="34"/>
        <v/>
      </c>
      <c r="C71" s="102"/>
      <c r="D71" s="102"/>
      <c r="E71" s="102"/>
      <c r="F71" s="102"/>
      <c r="G71" s="103"/>
      <c r="H71" s="19" t="str">
        <f t="shared" si="40"/>
        <v/>
      </c>
      <c r="I71" s="16" t="str">
        <f t="shared" si="37"/>
        <v/>
      </c>
      <c r="J71" s="104" t="str">
        <f>IF($F$13=0,"",(100/(100-(SUM(J46:P46)*100))))</f>
        <v/>
      </c>
      <c r="K71" s="104"/>
      <c r="L71" s="35" t="str">
        <f t="shared" ref="L71:L82" si="42">IFERROR((H71+I71)*J71,"")</f>
        <v/>
      </c>
      <c r="M71" s="11"/>
      <c r="N71" s="21">
        <f t="shared" si="41"/>
        <v>0</v>
      </c>
      <c r="O71" s="105" t="str">
        <f t="shared" si="39"/>
        <v/>
      </c>
      <c r="P71" s="105"/>
    </row>
    <row r="72" spans="1:16" x14ac:dyDescent="0.25">
      <c r="A72" s="85"/>
      <c r="B72" s="101" t="str">
        <f t="shared" si="34"/>
        <v/>
      </c>
      <c r="C72" s="102"/>
      <c r="D72" s="102"/>
      <c r="E72" s="102"/>
      <c r="F72" s="102"/>
      <c r="G72" s="103"/>
      <c r="H72" s="19" t="str">
        <f t="shared" si="40"/>
        <v/>
      </c>
      <c r="I72" s="16" t="str">
        <f t="shared" si="37"/>
        <v/>
      </c>
      <c r="J72" s="104" t="str">
        <f>IF($F$14=0,"",(100/(100-(SUM(J47:P47)*100))))</f>
        <v/>
      </c>
      <c r="K72" s="104"/>
      <c r="L72" s="35" t="str">
        <f t="shared" si="42"/>
        <v/>
      </c>
      <c r="M72" s="11"/>
      <c r="N72" s="21">
        <f t="shared" si="41"/>
        <v>0</v>
      </c>
      <c r="O72" s="105" t="str">
        <f t="shared" si="39"/>
        <v/>
      </c>
      <c r="P72" s="105"/>
    </row>
    <row r="73" spans="1:16" x14ac:dyDescent="0.25">
      <c r="A73" s="85"/>
      <c r="B73" s="101" t="str">
        <f t="shared" si="34"/>
        <v/>
      </c>
      <c r="C73" s="102"/>
      <c r="D73" s="102"/>
      <c r="E73" s="102"/>
      <c r="F73" s="102"/>
      <c r="G73" s="103"/>
      <c r="H73" s="19" t="str">
        <f t="shared" si="40"/>
        <v/>
      </c>
      <c r="I73" s="16" t="str">
        <f t="shared" si="37"/>
        <v/>
      </c>
      <c r="J73" s="104" t="str">
        <f>IF($F$15=0,"",(100/(100-(SUM(J48:P48)*100))))</f>
        <v/>
      </c>
      <c r="K73" s="104"/>
      <c r="L73" s="35" t="str">
        <f t="shared" si="42"/>
        <v/>
      </c>
      <c r="M73" s="11"/>
      <c r="N73" s="21">
        <f t="shared" si="41"/>
        <v>0</v>
      </c>
      <c r="O73" s="105" t="str">
        <f t="shared" si="39"/>
        <v/>
      </c>
      <c r="P73" s="105"/>
    </row>
    <row r="74" spans="1:16" x14ac:dyDescent="0.25">
      <c r="A74" s="85"/>
      <c r="B74" s="101" t="str">
        <f t="shared" si="34"/>
        <v/>
      </c>
      <c r="C74" s="102"/>
      <c r="D74" s="102"/>
      <c r="E74" s="102"/>
      <c r="F74" s="102"/>
      <c r="G74" s="103"/>
      <c r="H74" s="19" t="str">
        <f t="shared" si="40"/>
        <v/>
      </c>
      <c r="I74" s="16" t="str">
        <f t="shared" si="37"/>
        <v/>
      </c>
      <c r="J74" s="104" t="str">
        <f>IF($F$24=0,"",(100/(100-(SUM(J49:P49)*100))))</f>
        <v/>
      </c>
      <c r="K74" s="104"/>
      <c r="L74" s="35" t="str">
        <f t="shared" si="42"/>
        <v/>
      </c>
      <c r="M74" s="11"/>
      <c r="N74" s="21">
        <f t="shared" si="41"/>
        <v>0</v>
      </c>
      <c r="O74" s="105" t="str">
        <f t="shared" si="39"/>
        <v/>
      </c>
      <c r="P74" s="105"/>
    </row>
    <row r="75" spans="1:16" x14ac:dyDescent="0.25">
      <c r="A75" s="86"/>
      <c r="B75" s="101" t="str">
        <f t="shared" si="34"/>
        <v/>
      </c>
      <c r="C75" s="102"/>
      <c r="D75" s="102"/>
      <c r="E75" s="102"/>
      <c r="F75" s="102"/>
      <c r="G75" s="103"/>
      <c r="H75" s="19" t="str">
        <f t="shared" si="40"/>
        <v/>
      </c>
      <c r="I75" s="16" t="str">
        <f t="shared" si="37"/>
        <v/>
      </c>
      <c r="J75" s="104" t="str">
        <f>IF($F$25=0,"",(100/(100-(SUM(J50:P50)*100))))</f>
        <v/>
      </c>
      <c r="K75" s="104"/>
      <c r="L75" s="35" t="str">
        <f t="shared" si="42"/>
        <v/>
      </c>
      <c r="M75" s="11"/>
      <c r="N75" s="21">
        <f t="shared" si="41"/>
        <v>0</v>
      </c>
      <c r="O75" s="105" t="str">
        <f t="shared" si="39"/>
        <v/>
      </c>
      <c r="P75" s="105"/>
    </row>
    <row r="76" spans="1:16" ht="15.75" customHeight="1" x14ac:dyDescent="0.25">
      <c r="A76" s="92" t="s">
        <v>56</v>
      </c>
      <c r="B76" s="101" t="str">
        <f t="shared" si="34"/>
        <v/>
      </c>
      <c r="C76" s="102"/>
      <c r="D76" s="102"/>
      <c r="E76" s="102"/>
      <c r="F76" s="102"/>
      <c r="G76" s="103"/>
      <c r="H76" s="19" t="str">
        <f t="shared" ref="H76:H82" si="43">H51</f>
        <v/>
      </c>
      <c r="I76" s="16" t="str">
        <f t="shared" si="37"/>
        <v/>
      </c>
      <c r="J76" s="104" t="str">
        <f>IF($F$26=0,"",(100/(100-(SUM(J51:P51)*100))))</f>
        <v/>
      </c>
      <c r="K76" s="104"/>
      <c r="L76" s="35" t="str">
        <f t="shared" si="42"/>
        <v/>
      </c>
      <c r="M76" s="11"/>
      <c r="N76" s="21">
        <f t="shared" si="41"/>
        <v>0</v>
      </c>
      <c r="O76" s="105" t="str">
        <f t="shared" si="39"/>
        <v/>
      </c>
      <c r="P76" s="105"/>
    </row>
    <row r="77" spans="1:16" x14ac:dyDescent="0.25">
      <c r="A77" s="92"/>
      <c r="B77" s="101" t="str">
        <f t="shared" si="34"/>
        <v/>
      </c>
      <c r="C77" s="102"/>
      <c r="D77" s="102"/>
      <c r="E77" s="102"/>
      <c r="F77" s="102"/>
      <c r="G77" s="103"/>
      <c r="H77" s="19" t="str">
        <f t="shared" si="43"/>
        <v/>
      </c>
      <c r="I77" s="16" t="str">
        <f t="shared" si="37"/>
        <v/>
      </c>
      <c r="J77" s="104" t="str">
        <f>IF($F$27=0,"",(100/(100-(SUM(J52:P52)*100))))</f>
        <v/>
      </c>
      <c r="K77" s="104"/>
      <c r="L77" s="35" t="str">
        <f t="shared" si="42"/>
        <v/>
      </c>
      <c r="M77" s="11"/>
      <c r="N77" s="21">
        <f>M77/100</f>
        <v>0</v>
      </c>
      <c r="O77" s="105" t="str">
        <f t="shared" si="39"/>
        <v/>
      </c>
      <c r="P77" s="105"/>
    </row>
    <row r="78" spans="1:16" x14ac:dyDescent="0.25">
      <c r="A78" s="92"/>
      <c r="B78" s="101" t="str">
        <f t="shared" ref="B78:B79" si="44">IF(C28=0,"",C28)</f>
        <v/>
      </c>
      <c r="C78" s="102"/>
      <c r="D78" s="102"/>
      <c r="E78" s="102"/>
      <c r="F78" s="102"/>
      <c r="G78" s="103"/>
      <c r="H78" s="19" t="str">
        <f t="shared" si="43"/>
        <v/>
      </c>
      <c r="I78" s="16" t="str">
        <f t="shared" si="37"/>
        <v/>
      </c>
      <c r="J78" s="104" t="str">
        <f>IF($F$28=0,"",(100/(100-(SUM(J53:P53)*100))))</f>
        <v/>
      </c>
      <c r="K78" s="104"/>
      <c r="L78" s="35" t="str">
        <f t="shared" si="42"/>
        <v/>
      </c>
      <c r="M78" s="11"/>
      <c r="N78" s="21">
        <f t="shared" si="41"/>
        <v>0</v>
      </c>
      <c r="O78" s="105" t="str">
        <f t="shared" si="39"/>
        <v/>
      </c>
      <c r="P78" s="105"/>
    </row>
    <row r="79" spans="1:16" x14ac:dyDescent="0.25">
      <c r="A79" s="92"/>
      <c r="B79" s="101" t="str">
        <f t="shared" si="44"/>
        <v/>
      </c>
      <c r="C79" s="102"/>
      <c r="D79" s="102"/>
      <c r="E79" s="102"/>
      <c r="F79" s="102"/>
      <c r="G79" s="103"/>
      <c r="H79" s="19" t="str">
        <f t="shared" si="43"/>
        <v/>
      </c>
      <c r="I79" s="16" t="str">
        <f t="shared" si="37"/>
        <v/>
      </c>
      <c r="J79" s="104" t="str">
        <f>IF($F$29=0,"",(100/(100-(SUM(J54:P54)*100))))</f>
        <v/>
      </c>
      <c r="K79" s="104"/>
      <c r="L79" s="35" t="str">
        <f t="shared" si="42"/>
        <v/>
      </c>
      <c r="M79" s="11"/>
      <c r="N79" s="21">
        <f t="shared" si="41"/>
        <v>0</v>
      </c>
      <c r="O79" s="105" t="str">
        <f t="shared" si="39"/>
        <v/>
      </c>
      <c r="P79" s="105"/>
    </row>
    <row r="80" spans="1:16" x14ac:dyDescent="0.25">
      <c r="A80" s="92"/>
      <c r="B80" s="101" t="str">
        <f>IF(C30=0,"",C30)</f>
        <v/>
      </c>
      <c r="C80" s="102"/>
      <c r="D80" s="102"/>
      <c r="E80" s="102"/>
      <c r="F80" s="102"/>
      <c r="G80" s="103"/>
      <c r="H80" s="19" t="str">
        <f t="shared" si="43"/>
        <v/>
      </c>
      <c r="I80" s="16" t="str">
        <f t="shared" si="37"/>
        <v/>
      </c>
      <c r="J80" s="104" t="str">
        <f>IF($F$30=0,"",(100/(100-(SUM(J55:P55)*100))))</f>
        <v/>
      </c>
      <c r="K80" s="104"/>
      <c r="L80" s="35" t="str">
        <f t="shared" si="42"/>
        <v/>
      </c>
      <c r="M80" s="11"/>
      <c r="N80" s="21">
        <f t="shared" si="41"/>
        <v>0</v>
      </c>
      <c r="O80" s="105" t="str">
        <f t="shared" si="39"/>
        <v/>
      </c>
      <c r="P80" s="105"/>
    </row>
    <row r="81" spans="1:16" x14ac:dyDescent="0.25">
      <c r="A81" s="92"/>
      <c r="B81" s="101" t="str">
        <f>IF(C31=0,"",C31)</f>
        <v/>
      </c>
      <c r="C81" s="102"/>
      <c r="D81" s="102"/>
      <c r="E81" s="102"/>
      <c r="F81" s="102"/>
      <c r="G81" s="103"/>
      <c r="H81" s="19" t="str">
        <f t="shared" si="43"/>
        <v/>
      </c>
      <c r="I81" s="16" t="str">
        <f t="shared" si="37"/>
        <v/>
      </c>
      <c r="J81" s="104" t="str">
        <f>IF($F$31=0,"",(100/(100-(SUM(J56:P56)*100))))</f>
        <v/>
      </c>
      <c r="K81" s="104"/>
      <c r="L81" s="35" t="str">
        <f t="shared" si="42"/>
        <v/>
      </c>
      <c r="M81" s="11"/>
      <c r="N81" s="21">
        <f t="shared" si="41"/>
        <v>0</v>
      </c>
      <c r="O81" s="105" t="str">
        <f t="shared" si="39"/>
        <v/>
      </c>
      <c r="P81" s="105"/>
    </row>
    <row r="82" spans="1:16" x14ac:dyDescent="0.25">
      <c r="A82" s="93"/>
      <c r="B82" s="101" t="str">
        <f>IF(C32=0,"",C32)</f>
        <v/>
      </c>
      <c r="C82" s="102"/>
      <c r="D82" s="102"/>
      <c r="E82" s="102"/>
      <c r="F82" s="102"/>
      <c r="G82" s="103"/>
      <c r="H82" s="19" t="str">
        <f t="shared" si="43"/>
        <v/>
      </c>
      <c r="I82" s="16" t="str">
        <f t="shared" si="37"/>
        <v/>
      </c>
      <c r="J82" s="104" t="str">
        <f>IF($F$32=0,"",(100/(100-(SUM(J57:P57)*100))))</f>
        <v/>
      </c>
      <c r="K82" s="104"/>
      <c r="L82" s="35" t="str">
        <f t="shared" si="42"/>
        <v/>
      </c>
      <c r="M82" s="11"/>
      <c r="N82" s="21">
        <f t="shared" si="41"/>
        <v>0</v>
      </c>
      <c r="O82" s="105" t="str">
        <f t="shared" si="39"/>
        <v/>
      </c>
      <c r="P82" s="105"/>
    </row>
    <row r="83" spans="1:16" ht="21" x14ac:dyDescent="0.25">
      <c r="A83" s="110" t="s">
        <v>55</v>
      </c>
      <c r="B83" s="111"/>
      <c r="C83" s="111"/>
      <c r="D83" s="111"/>
      <c r="E83" s="111"/>
      <c r="F83" s="111"/>
      <c r="G83" s="111"/>
      <c r="H83" s="111"/>
      <c r="I83" s="111"/>
      <c r="J83" s="112"/>
      <c r="K83" s="31" t="s">
        <v>35</v>
      </c>
      <c r="L83" s="52">
        <f>SUM(L60:L75)</f>
        <v>0</v>
      </c>
      <c r="M83" s="36"/>
      <c r="N83" s="37"/>
      <c r="O83" s="109">
        <f>SUM(O60:P75)</f>
        <v>0</v>
      </c>
      <c r="P83" s="109"/>
    </row>
    <row r="84" spans="1:16" ht="21" x14ac:dyDescent="0.25">
      <c r="A84" s="113"/>
      <c r="B84" s="114"/>
      <c r="C84" s="114"/>
      <c r="D84" s="114"/>
      <c r="E84" s="114"/>
      <c r="F84" s="114"/>
      <c r="G84" s="114"/>
      <c r="H84" s="114"/>
      <c r="I84" s="114"/>
      <c r="J84" s="115"/>
      <c r="K84" s="31" t="s">
        <v>36</v>
      </c>
      <c r="L84" s="52">
        <f>SUM(L76:L82)</f>
        <v>0</v>
      </c>
      <c r="M84" s="36"/>
      <c r="N84" s="37"/>
      <c r="O84" s="109">
        <f>SUM(O76:P82)</f>
        <v>0</v>
      </c>
      <c r="P84" s="109"/>
    </row>
    <row r="85" spans="1:16" ht="82.5" customHeight="1" x14ac:dyDescent="0.25">
      <c r="A85" s="116"/>
      <c r="B85" s="117"/>
      <c r="C85" s="117"/>
      <c r="D85" s="117"/>
      <c r="E85" s="117"/>
      <c r="F85" s="117"/>
      <c r="G85" s="117"/>
      <c r="H85" s="117"/>
      <c r="I85" s="117"/>
      <c r="J85" s="118"/>
      <c r="K85" s="31" t="s">
        <v>37</v>
      </c>
      <c r="L85" s="52">
        <f>L83+L84</f>
        <v>0</v>
      </c>
      <c r="M85" s="36"/>
      <c r="N85" s="37"/>
      <c r="O85" s="109">
        <f>O83+O84</f>
        <v>0</v>
      </c>
      <c r="P85" s="109"/>
    </row>
  </sheetData>
  <sheetProtection algorithmName="SHA-512" hashValue="Hb09rudjSr8U4MMXpr/xBdIUpuzrbaRGBUGDQ7iC/brlN4iLySKY43P1kK7ULefzDEi8+cOU5Ybl4E7HrjK8Qw==" saltValue="CyHFMb8yktUnRZ/8tDcJQA==" spinCount="100000" sheet="1" formatCells="0" formatColumns="0" formatRows="0" insertColumns="0" insertRows="0" deleteColumns="0" deleteRows="0"/>
  <protectedRanges>
    <protectedRange sqref="M60:M82" name="Intervalo6"/>
    <protectedRange sqref="P35:P57" name="Intervalo5"/>
    <protectedRange sqref="M26:O32 J26:J32" name="Intervalo4"/>
    <protectedRange sqref="J10:P25" name="Intervalo3"/>
    <protectedRange sqref="C3 I3 B7:P7" name="Intervalo1"/>
    <protectedRange sqref="B10:G32" name="Intervalo2"/>
  </protectedRanges>
  <mergeCells count="156">
    <mergeCell ref="C53:D53"/>
    <mergeCell ref="C54:D54"/>
    <mergeCell ref="C28:D28"/>
    <mergeCell ref="C29:D29"/>
    <mergeCell ref="B78:G78"/>
    <mergeCell ref="B79:G79"/>
    <mergeCell ref="J63:K63"/>
    <mergeCell ref="J64:K64"/>
    <mergeCell ref="J65:K65"/>
    <mergeCell ref="J66:K66"/>
    <mergeCell ref="J67:K67"/>
    <mergeCell ref="J68:K68"/>
    <mergeCell ref="J69:K69"/>
    <mergeCell ref="B59:G59"/>
    <mergeCell ref="J59:K59"/>
    <mergeCell ref="B33:H33"/>
    <mergeCell ref="I33:I34"/>
    <mergeCell ref="J33:O33"/>
    <mergeCell ref="O64:P64"/>
    <mergeCell ref="O65:P65"/>
    <mergeCell ref="O66:P66"/>
    <mergeCell ref="O67:P67"/>
    <mergeCell ref="O68:P68"/>
    <mergeCell ref="O69:P69"/>
    <mergeCell ref="B82:G82"/>
    <mergeCell ref="J82:K82"/>
    <mergeCell ref="O82:P82"/>
    <mergeCell ref="A83:J85"/>
    <mergeCell ref="O83:P83"/>
    <mergeCell ref="O84:P84"/>
    <mergeCell ref="O85:P85"/>
    <mergeCell ref="O79:P79"/>
    <mergeCell ref="B80:G80"/>
    <mergeCell ref="J80:K80"/>
    <mergeCell ref="O80:P80"/>
    <mergeCell ref="B81:G81"/>
    <mergeCell ref="J81:K81"/>
    <mergeCell ref="O81:P81"/>
    <mergeCell ref="A76:A82"/>
    <mergeCell ref="B76:G76"/>
    <mergeCell ref="J76:K76"/>
    <mergeCell ref="O76:P76"/>
    <mergeCell ref="B77:G77"/>
    <mergeCell ref="J77:K77"/>
    <mergeCell ref="O77:P77"/>
    <mergeCell ref="J78:K78"/>
    <mergeCell ref="O78:P78"/>
    <mergeCell ref="J79:K79"/>
    <mergeCell ref="O59:P59"/>
    <mergeCell ref="B74:G74"/>
    <mergeCell ref="J74:K74"/>
    <mergeCell ref="O74:P74"/>
    <mergeCell ref="B75:G75"/>
    <mergeCell ref="J75:K75"/>
    <mergeCell ref="O75:P75"/>
    <mergeCell ref="B72:G72"/>
    <mergeCell ref="J72:K72"/>
    <mergeCell ref="O72:P72"/>
    <mergeCell ref="B73:G73"/>
    <mergeCell ref="J73:K73"/>
    <mergeCell ref="O73:P73"/>
    <mergeCell ref="B62:G62"/>
    <mergeCell ref="B63:G63"/>
    <mergeCell ref="B64:G64"/>
    <mergeCell ref="B65:G65"/>
    <mergeCell ref="B66:G66"/>
    <mergeCell ref="B67:G67"/>
    <mergeCell ref="B68:G68"/>
    <mergeCell ref="B69:G69"/>
    <mergeCell ref="J62:K62"/>
    <mergeCell ref="O62:P62"/>
    <mergeCell ref="O63:P63"/>
    <mergeCell ref="A60:A75"/>
    <mergeCell ref="B60:G60"/>
    <mergeCell ref="J60:K60"/>
    <mergeCell ref="O60:P60"/>
    <mergeCell ref="B61:G61"/>
    <mergeCell ref="J61:K61"/>
    <mergeCell ref="C47:D47"/>
    <mergeCell ref="C48:D48"/>
    <mergeCell ref="C49:D49"/>
    <mergeCell ref="C50:D50"/>
    <mergeCell ref="A51:A57"/>
    <mergeCell ref="C51:D51"/>
    <mergeCell ref="C52:D52"/>
    <mergeCell ref="C55:D55"/>
    <mergeCell ref="C56:D56"/>
    <mergeCell ref="C57:D57"/>
    <mergeCell ref="O61:P61"/>
    <mergeCell ref="B70:G70"/>
    <mergeCell ref="J70:K70"/>
    <mergeCell ref="O70:P70"/>
    <mergeCell ref="B71:G71"/>
    <mergeCell ref="J71:K71"/>
    <mergeCell ref="O71:P71"/>
    <mergeCell ref="B58:P58"/>
    <mergeCell ref="P33:P34"/>
    <mergeCell ref="C34:D34"/>
    <mergeCell ref="A35:A50"/>
    <mergeCell ref="C35:D35"/>
    <mergeCell ref="C36:D36"/>
    <mergeCell ref="C37:D37"/>
    <mergeCell ref="C46:D46"/>
    <mergeCell ref="C38:D38"/>
    <mergeCell ref="C39:D39"/>
    <mergeCell ref="C40:D40"/>
    <mergeCell ref="C41:D41"/>
    <mergeCell ref="C42:D42"/>
    <mergeCell ref="C43:D43"/>
    <mergeCell ref="C44:D44"/>
    <mergeCell ref="C45:D45"/>
    <mergeCell ref="A26:A32"/>
    <mergeCell ref="C26:D26"/>
    <mergeCell ref="C27:D27"/>
    <mergeCell ref="C30:D30"/>
    <mergeCell ref="C31:D31"/>
    <mergeCell ref="C32:D32"/>
    <mergeCell ref="A10:A25"/>
    <mergeCell ref="C10:D10"/>
    <mergeCell ref="C11:D11"/>
    <mergeCell ref="C12:D12"/>
    <mergeCell ref="C13:D13"/>
    <mergeCell ref="C14:D14"/>
    <mergeCell ref="C15:D15"/>
    <mergeCell ref="C24:D24"/>
    <mergeCell ref="C25:D25"/>
    <mergeCell ref="C16:D16"/>
    <mergeCell ref="C17:D17"/>
    <mergeCell ref="C18:D18"/>
    <mergeCell ref="C19:D19"/>
    <mergeCell ref="C20:D20"/>
    <mergeCell ref="C21:D21"/>
    <mergeCell ref="C22:D22"/>
    <mergeCell ref="C23:D23"/>
    <mergeCell ref="C7:E7"/>
    <mergeCell ref="F7:H7"/>
    <mergeCell ref="I7:J7"/>
    <mergeCell ref="K7:L7"/>
    <mergeCell ref="M7:P7"/>
    <mergeCell ref="B8:H8"/>
    <mergeCell ref="I8:I9"/>
    <mergeCell ref="J8:O8"/>
    <mergeCell ref="P8:P9"/>
    <mergeCell ref="C9:D9"/>
    <mergeCell ref="B5:P5"/>
    <mergeCell ref="C6:E6"/>
    <mergeCell ref="F6:H6"/>
    <mergeCell ref="I6:J6"/>
    <mergeCell ref="K6:L6"/>
    <mergeCell ref="M6:P6"/>
    <mergeCell ref="B2:P2"/>
    <mergeCell ref="C3:G3"/>
    <mergeCell ref="I3:K3"/>
    <mergeCell ref="L3:M3"/>
    <mergeCell ref="N3:P3"/>
    <mergeCell ref="B4:P4"/>
  </mergeCells>
  <conditionalFormatting sqref="N60:N85">
    <cfRule type="cellIs" dxfId="3" priority="4" stopIfTrue="1" operator="equal">
      <formula>0</formula>
    </cfRule>
  </conditionalFormatting>
  <conditionalFormatting sqref="M7">
    <cfRule type="cellIs" dxfId="2" priority="3" operator="equal">
      <formula>0</formula>
    </cfRule>
  </conditionalFormatting>
  <conditionalFormatting sqref="N3:P3">
    <cfRule type="cellIs" dxfId="1" priority="2" operator="equal">
      <formula>0</formula>
    </cfRule>
  </conditionalFormatting>
  <conditionalFormatting sqref="B7:L7">
    <cfRule type="cellIs" dxfId="0" priority="1" operator="equal">
      <formula>0</formula>
    </cfRule>
  </conditionalFormatting>
  <dataValidations count="5"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P55:P57">
      <formula1>J80:K87&gt;0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P51:P54">
      <formula1>J76:K85&gt;0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P46:P50">
      <formula1>J71:K85&gt;0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P42:P45">
      <formula1>J71:K85&gt;0</formula1>
    </dataValidation>
    <dataValidation type="custom" allowBlank="1" showInputMessage="1" showErrorMessage="1" errorTitle="ATENÇÃO" error="Somatório da &quot;Margem de Lucro&quot; e das &quot;Alíquotas e Custos Considerados na Venda&quot; deve ser menor que 100%. Reveja estas informações para continuar." sqref="P35:P41">
      <formula1>J60:K82&gt;0</formula1>
    </dataValidation>
  </dataValidations>
  <printOptions horizontalCentered="1" verticalCentered="1"/>
  <pageMargins left="0.11811023622047245" right="0.11811023622047245" top="0" bottom="0.19685039370078741" header="0.31496062992125984" footer="0.31496062992125984"/>
  <pageSetup paperSize="9" scale="44" orientation="landscape" r:id="rId1"/>
  <rowBreaks count="1" manualBreakCount="1">
    <brk id="32" max="15" man="1"/>
  </rowBreaks>
  <colBreaks count="1" manualBreakCount="1">
    <brk id="16" min="1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69db7bcd-940e-4947-b95c-a6c09cb0da80">1 - Metodologia</Etapa>
    <xNomeSolucao xmlns="69db7bcd-940e-4947-b95c-a6c09cb0da80">
      <Value>957</Value>
    </xNomeSolucao>
    <PublishingExpirationDate xmlns="http://schemas.microsoft.com/sharepoint/v3" xsi:nil="true"/>
    <PublishingStartDate xmlns="http://schemas.microsoft.com/sharepoint/v3" xsi:nil="true"/>
    <NomeSolucao xmlns="69db7bcd-940e-4947-b95c-a6c09cb0da80">
      <Value>957</Value>
    </NomeSoluca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438CCFE8801D4D81B0B1197B77FC51" ma:contentTypeVersion="11" ma:contentTypeDescription="Crie um novo documento." ma:contentTypeScope="" ma:versionID="1e81afc4a5abd606ef0ccbaf71cc56f2">
  <xsd:schema xmlns:xsd="http://www.w3.org/2001/XMLSchema" xmlns:xs="http://www.w3.org/2001/XMLSchema" xmlns:p="http://schemas.microsoft.com/office/2006/metadata/properties" xmlns:ns1="http://schemas.microsoft.com/sharepoint/v3" xmlns:ns2="69db7bcd-940e-4947-b95c-a6c09cb0da80" targetNamespace="http://schemas.microsoft.com/office/2006/metadata/properties" ma:root="true" ma:fieldsID="9c2a71a4af8ad027e5b2a1126c313791" ns1:_="" ns2:_="">
    <xsd:import namespace="http://schemas.microsoft.com/sharepoint/v3"/>
    <xsd:import namespace="69db7bcd-940e-4947-b95c-a6c09cb0da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tapa" minOccurs="0"/>
                <xsd:element ref="ns2:NomeSolucao" minOccurs="0"/>
                <xsd:element ref="ns2:xNomeSolu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b7bcd-940e-4947-b95c-a6c09cb0da80" elementFormDefault="qualified">
    <xsd:import namespace="http://schemas.microsoft.com/office/2006/documentManagement/types"/>
    <xsd:import namespace="http://schemas.microsoft.com/office/infopath/2007/PartnerControls"/>
    <xsd:element name="Etapa" ma:index="10" nillable="true" ma:displayName="Etapa" ma:format="Dropdown" ma:internalName="Etapa">
      <xsd:simpleType>
        <xsd:restriction base="dms:Choice">
          <xsd:enumeration value="1 - Metodologia"/>
          <xsd:enumeration value="2 - Planejamento"/>
          <xsd:enumeration value="3 - Execução"/>
          <xsd:enumeration value="4 - Acompanhamento"/>
        </xsd:restriction>
      </xsd:simpleType>
    </xsd:element>
    <xsd:element name="NomeSolucao" ma:index="11" nillable="true" ma:displayName="NomeSolucao" ma:list="{c312afcf-984e-455c-9889-bc17b8f5d075}" ma:internalName="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xNomeSolucao" ma:index="12" nillable="true" ma:displayName="xNomeSolucao" ma:list="{c312afcf-984e-455c-9889-bc17b8f5d075}" ma:internalName="xNomeSolucao" ma:showField="NomeSolucao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0CC3D4-E546-4C6B-B829-0F1288C0BAC7}">
  <ds:schemaRefs>
    <ds:schemaRef ds:uri="http://schemas.openxmlformats.org/package/2006/metadata/core-properties"/>
    <ds:schemaRef ds:uri="69db7bcd-940e-4947-b95c-a6c09cb0da80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09F51C-F00D-4232-B1E4-DC83E5BEF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CBAE1C-53BA-4F7C-909C-7A77E1846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db7bcd-940e-4947-b95c-a6c09cb0d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Exemplo</vt:lpstr>
      <vt:lpstr>Formulário para utilização</vt:lpstr>
      <vt:lpstr>Exemplo!Area_de_impressao</vt:lpstr>
      <vt:lpstr>'Formulário para utilização'!Area_de_impressao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PUB_Ferramenta Cálculo do Preço de Venda - Indústria MEI e MPE</dc:title>
  <dc:creator>fredericod</dc:creator>
  <cp:lastModifiedBy>Beatriz Almeida Alves</cp:lastModifiedBy>
  <cp:lastPrinted>2017-07-07T18:19:15Z</cp:lastPrinted>
  <dcterms:created xsi:type="dcterms:W3CDTF">2014-11-14T12:47:18Z</dcterms:created>
  <dcterms:modified xsi:type="dcterms:W3CDTF">2018-11-07T17:18:32Z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0x010100FC438CCFE8801D4D81B0B1197B77FC51</vt:lpwstr>
  </property>
</Properties>
</file>